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E:\PRACA\zestawienie pomieszczen\BEZ ceny J200\"/>
    </mc:Choice>
  </mc:AlternateContent>
  <xr:revisionPtr revIDLastSave="0" documentId="13_ncr:1_{8FA024D5-132F-4191-BCE6-1B1BE32A6767}" xr6:coauthVersionLast="47" xr6:coauthVersionMax="47" xr10:uidLastSave="{00000000-0000-0000-0000-000000000000}"/>
  <bookViews>
    <workbookView xWindow="-120" yWindow="-120" windowWidth="29040" windowHeight="15840" tabRatio="873" activeTab="7" xr2:uid="{00000000-000D-0000-FFFF-FFFF00000000}"/>
  </bookViews>
  <sheets>
    <sheet name="JEROZOLIMSKIE 200" sheetId="1" r:id="rId1"/>
    <sheet name="NOWY ŚWIAT 68" sheetId="9" r:id="rId2"/>
    <sheet name="NOWY ŚWIAT 32" sheetId="15" r:id="rId3"/>
    <sheet name="MALCZEWSKIEGO 54" sheetId="19" r:id="rId4"/>
    <sheet name="ŚW. BARBARY 1" sheetId="17" r:id="rId5"/>
    <sheet name="DOMANIEWSKA 35" sheetId="20" r:id="rId6"/>
    <sheet name="NOWOGRODZKA 22" sheetId="18" r:id="rId7"/>
    <sheet name="WSZYSTKIE" sheetId="4" r:id="rId8"/>
    <sheet name="TECHNICZNY" sheetId="12" state="hidden" r:id="rId9"/>
  </sheets>
  <definedNames>
    <definedName name="_xlnm._FilterDatabase" localSheetId="0" hidden="1">'JEROZOLIMSKIE 200'!$B$1:$O$1</definedName>
    <definedName name="_xlnm._FilterDatabase" localSheetId="1" hidden="1">'NOWY ŚWIAT 68'!#REF!</definedName>
    <definedName name="Adres_budynku">#REF!</definedName>
    <definedName name="MADALINSKIEGO777981_LP">#REF!</definedName>
    <definedName name="Nieruchomość">TECHNICZNA[Adres nieruchomości]</definedName>
    <definedName name="NOWYSWIAT68_LP">#REF!</definedName>
    <definedName name="Powierzchnia">TECHNICZNA[Typ powierzchni]</definedName>
    <definedName name="ROZBRAT44A_LP">#REF!</definedName>
    <definedName name="UTRATA4_LP">#REF!</definedName>
    <definedName name="WSZYSTKIE_LP">Tabela5[L.P.]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8" l="1"/>
  <c r="J21" i="4"/>
  <c r="J22" i="4"/>
  <c r="J3" i="17"/>
  <c r="J2" i="17"/>
  <c r="J2" i="20" l="1"/>
  <c r="O4" i="9" l="1"/>
  <c r="N5" i="17" l="1"/>
  <c r="O20" i="1" l="1"/>
  <c r="O3" i="15" l="1"/>
  <c r="L4" i="19"/>
  <c r="M4" i="20"/>
  <c r="O7" i="18"/>
</calcChain>
</file>

<file path=xl/sharedStrings.xml><?xml version="1.0" encoding="utf-8"?>
<sst xmlns="http://schemas.openxmlformats.org/spreadsheetml/2006/main" count="417" uniqueCount="59">
  <si>
    <t>Adres budynku</t>
  </si>
  <si>
    <t>Al. Jerozolimskie 200</t>
  </si>
  <si>
    <t>Nr budynku</t>
  </si>
  <si>
    <t>Kondygnacja</t>
  </si>
  <si>
    <t>Rzut (pdf)</t>
  </si>
  <si>
    <t>Czynsz bazowy EUR/m2</t>
  </si>
  <si>
    <t>Ryczałt na media PLN/m2</t>
  </si>
  <si>
    <t>Krańcowa</t>
  </si>
  <si>
    <t>Współczynnik powierzchni wspólnych</t>
  </si>
  <si>
    <t xml:space="preserve">Cena </t>
  </si>
  <si>
    <t>L.P.</t>
  </si>
  <si>
    <t>Nr lokalu</t>
  </si>
  <si>
    <t>Uwagi</t>
  </si>
  <si>
    <t>Typ powierzchni</t>
  </si>
  <si>
    <t>biuro</t>
  </si>
  <si>
    <t>magazyn</t>
  </si>
  <si>
    <t>Adres nieruchomości</t>
  </si>
  <si>
    <t>Utrata 4</t>
  </si>
  <si>
    <t>Nowy Świat 68</t>
  </si>
  <si>
    <t>Rozbrat 44a</t>
  </si>
  <si>
    <t>Madalińskiego 77/79/81</t>
  </si>
  <si>
    <t>link</t>
  </si>
  <si>
    <t>biurowa</t>
  </si>
  <si>
    <r>
      <t>Metraż (m</t>
    </r>
    <r>
      <rPr>
        <b/>
        <sz val="18"/>
        <color theme="1"/>
        <rFont val="Calibri"/>
        <family val="2"/>
        <charset val="238"/>
      </rPr>
      <t>²)</t>
    </r>
  </si>
  <si>
    <r>
      <t>Metraż (m</t>
    </r>
    <r>
      <rPr>
        <b/>
        <sz val="18"/>
        <color theme="1" tint="0.24994659260841701"/>
        <rFont val="Calibri"/>
        <family val="2"/>
        <charset val="238"/>
      </rPr>
      <t>²)</t>
    </r>
  </si>
  <si>
    <r>
      <t>Metraż (m</t>
    </r>
    <r>
      <rPr>
        <sz val="18"/>
        <color theme="1"/>
        <rFont val="Calibri"/>
        <family val="2"/>
        <charset val="238"/>
      </rPr>
      <t>²)</t>
    </r>
  </si>
  <si>
    <t>* Typ powierzchni</t>
  </si>
  <si>
    <t>* Kurs PLN/EUR</t>
  </si>
  <si>
    <t>* Kurs PLN/USD</t>
  </si>
  <si>
    <t>* typ powierzchni - J200 przeznaczenie handlowo - usługowo - magazynowo - biurowe.</t>
  </si>
  <si>
    <t>* typ powierzchni - Rozbrat 44A przeznaczenie biurowe.</t>
  </si>
  <si>
    <t>* typ powierzchni - Nowy Świat 32 przeznaczenie biurowe.</t>
  </si>
  <si>
    <t>Adres budynku2</t>
  </si>
  <si>
    <t>*Typ powierzchni</t>
  </si>
  <si>
    <t>* typ powierzchni - ŚW. BARBARY 1 przeznaczenie magazynowo - biurowe.</t>
  </si>
  <si>
    <t>* typ powierzchni - MALCZEWSKIEGO 54 przeznaczenie magazynowo - biurowe.</t>
  </si>
  <si>
    <t>* typ powierzchni - NOWOGRODZKA 22 przeznaczenie magazynowo - biurowe.</t>
  </si>
  <si>
    <t>* typ powierzchni - DOMANIEWSKA 35 przeznaczenie magazynowo - biurowe.</t>
  </si>
  <si>
    <t>DOSTĘPNY OD ZARAZ</t>
  </si>
  <si>
    <t>RZUT KONDYGNACJI</t>
  </si>
  <si>
    <t>Metraż (m²)</t>
  </si>
  <si>
    <t>Proszę o kontakt</t>
  </si>
  <si>
    <t>tel: 885 800 800</t>
  </si>
  <si>
    <t>-</t>
  </si>
  <si>
    <t>Św. Barbary1 /Wspólna56</t>
  </si>
  <si>
    <t>Kolumna1</t>
  </si>
  <si>
    <r>
      <t>Metraż (m</t>
    </r>
    <r>
      <rPr>
        <sz val="18"/>
        <color theme="0"/>
        <rFont val="Calibri"/>
        <family val="2"/>
        <charset val="238"/>
      </rPr>
      <t>²)</t>
    </r>
  </si>
  <si>
    <t>BRAK</t>
  </si>
  <si>
    <t>Domaniewska 35</t>
  </si>
  <si>
    <t>Czynsz administracyjny zł/MSC</t>
  </si>
  <si>
    <t>0A</t>
  </si>
  <si>
    <t>0A6</t>
  </si>
  <si>
    <t>DOSTĘPNY OD 03.07.2024</t>
  </si>
  <si>
    <t>DOSTĘPNY OD 01.07.2024</t>
  </si>
  <si>
    <t>416A</t>
  </si>
  <si>
    <t>DOSTĘPNY OD 01.05.2024</t>
  </si>
  <si>
    <t xml:space="preserve"> * kurs z dnia 15.04.2024  z NBP (kurs średni)</t>
  </si>
  <si>
    <t>Opłata eksploatacyjna PLN/m² netto</t>
  </si>
  <si>
    <t>Opłata eksploatacyjna EUR/m²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</si>
</sst>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&quot;zł&quot;"/>
    <numFmt numFmtId="165" formatCode="#,##0.00\ [$€-1]"/>
    <numFmt numFmtId="166" formatCode="0.0"/>
  </numFmts>
  <fonts count="3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30"/>
      <name val="Calibri"/>
      <family val="2"/>
      <charset val="238"/>
    </font>
    <font>
      <u/>
      <sz val="11"/>
      <color indexed="21"/>
      <name val="Calibri"/>
      <family val="2"/>
      <charset val="238"/>
    </font>
    <font>
      <u/>
      <sz val="11"/>
      <color theme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8"/>
      <color theme="1" tint="0.24994659260841701"/>
      <name val="Calibri"/>
      <family val="2"/>
      <charset val="238"/>
      <scheme val="minor"/>
    </font>
    <font>
      <b/>
      <sz val="18"/>
      <color theme="1" tint="0.2499465926084170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sz val="18"/>
      <color rgb="FF000000"/>
      <name val="Calibri"/>
      <family val="2"/>
      <charset val="238"/>
      <scheme val="minor"/>
    </font>
    <font>
      <u/>
      <sz val="18"/>
      <color theme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6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8"/>
      <name val="Calibri"/>
      <family val="2"/>
    </font>
    <font>
      <sz val="16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u/>
      <sz val="16"/>
      <color theme="4" tint="-0.499984740745262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8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theme="9" tint="-0.25098422193060094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0070C0"/>
        </stop>
        <stop position="1">
          <color rgb="FF002060"/>
        </stop>
      </gradientFill>
    </fill>
    <fill>
      <gradientFill degree="270">
        <stop position="0">
          <color rgb="FFC00000"/>
        </stop>
        <stop position="1">
          <color rgb="FFFF0000"/>
        </stop>
      </gradientFill>
    </fill>
    <fill>
      <gradientFill degree="270">
        <stop position="0">
          <color theme="2" tint="-0.74901577806939912"/>
        </stop>
        <stop position="1">
          <color theme="2" tint="-0.89803765984069339"/>
        </stop>
      </gradientFill>
    </fill>
    <fill>
      <gradientFill degree="270">
        <stop position="0">
          <color theme="9" tint="-0.49803155613879818"/>
        </stop>
        <stop position="1">
          <color rgb="FF00B050"/>
        </stop>
      </gradientFill>
    </fill>
    <fill>
      <gradientFill degree="270">
        <stop position="0">
          <color rgb="FFFFFF00"/>
        </stop>
        <stop position="1">
          <color rgb="FFFFC000"/>
        </stop>
      </gradientFill>
    </fill>
    <fill>
      <patternFill patternType="solid">
        <fgColor rgb="FF92D050"/>
        <bgColor theme="1"/>
      </patternFill>
    </fill>
    <fill>
      <patternFill patternType="solid">
        <fgColor theme="0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 tint="-0.14999847407452621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9" fontId="21" fillId="0" borderId="0" applyFont="0" applyFill="0" applyBorder="0" applyAlignment="0" applyProtection="0"/>
  </cellStyleXfs>
  <cellXfs count="213">
    <xf numFmtId="0" fontId="0" fillId="0" borderId="0" xfId="0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 wrapText="1"/>
    </xf>
    <xf numFmtId="165" fontId="10" fillId="4" borderId="0" xfId="0" applyNumberFormat="1" applyFont="1" applyFill="1" applyAlignment="1">
      <alignment horizontal="center" vertical="center" wrapText="1"/>
    </xf>
    <xf numFmtId="9" fontId="10" fillId="4" borderId="0" xfId="0" applyNumberFormat="1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64" fontId="13" fillId="5" borderId="0" xfId="0" applyNumberFormat="1" applyFont="1" applyFill="1" applyAlignment="1">
      <alignment horizontal="center" vertical="center" wrapText="1"/>
    </xf>
    <xf numFmtId="165" fontId="13" fillId="5" borderId="0" xfId="0" applyNumberFormat="1" applyFont="1" applyFill="1" applyAlignment="1">
      <alignment horizontal="center" vertical="center" wrapText="1"/>
    </xf>
    <xf numFmtId="9" fontId="13" fillId="5" borderId="0" xfId="0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7" fillId="6" borderId="0" xfId="0" applyNumberFormat="1" applyFont="1" applyFill="1" applyAlignment="1">
      <alignment horizontal="center" vertical="center" wrapText="1"/>
    </xf>
    <xf numFmtId="165" fontId="7" fillId="6" borderId="0" xfId="0" applyNumberFormat="1" applyFont="1" applyFill="1" applyAlignment="1">
      <alignment horizontal="center" vertical="center" wrapText="1"/>
    </xf>
    <xf numFmtId="9" fontId="7" fillId="6" borderId="0" xfId="0" applyNumberFormat="1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164" fontId="15" fillId="7" borderId="0" xfId="0" applyNumberFormat="1" applyFont="1" applyFill="1" applyAlignment="1">
      <alignment horizontal="center" vertical="center" wrapText="1"/>
    </xf>
    <xf numFmtId="165" fontId="15" fillId="7" borderId="0" xfId="0" applyNumberFormat="1" applyFont="1" applyFill="1" applyAlignment="1">
      <alignment horizontal="center" vertical="center" wrapText="1"/>
    </xf>
    <xf numFmtId="9" fontId="15" fillId="7" borderId="0" xfId="0" applyNumberFormat="1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164" fontId="15" fillId="9" borderId="0" xfId="0" applyNumberFormat="1" applyFont="1" applyFill="1" applyAlignment="1">
      <alignment horizontal="center" vertical="center" wrapText="1"/>
    </xf>
    <xf numFmtId="165" fontId="15" fillId="9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15" fillId="0" borderId="0" xfId="0" applyNumberFormat="1" applyFont="1"/>
    <xf numFmtId="165" fontId="15" fillId="0" borderId="0" xfId="0" applyNumberFormat="1" applyFont="1"/>
    <xf numFmtId="9" fontId="15" fillId="0" borderId="0" xfId="0" applyNumberFormat="1" applyFont="1"/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20" fillId="3" borderId="0" xfId="1" applyFont="1" applyFill="1" applyAlignment="1">
      <alignment horizontal="center" vertical="center"/>
    </xf>
    <xf numFmtId="164" fontId="22" fillId="8" borderId="2" xfId="0" applyNumberFormat="1" applyFont="1" applyFill="1" applyBorder="1" applyAlignment="1">
      <alignment horizontal="center" vertical="center" wrapText="1"/>
    </xf>
    <xf numFmtId="165" fontId="22" fillId="8" borderId="2" xfId="0" applyNumberFormat="1" applyFont="1" applyFill="1" applyBorder="1" applyAlignment="1">
      <alignment horizontal="center" vertical="center" wrapText="1"/>
    </xf>
    <xf numFmtId="9" fontId="22" fillId="8" borderId="2" xfId="10" applyFont="1" applyFill="1" applyBorder="1" applyAlignment="1">
      <alignment horizontal="center" vertical="center" wrapText="1"/>
    </xf>
    <xf numFmtId="0" fontId="23" fillId="0" borderId="0" xfId="0" applyFont="1"/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164" fontId="24" fillId="3" borderId="0" xfId="0" applyNumberFormat="1" applyFont="1" applyFill="1" applyAlignment="1">
      <alignment horizontal="center" vertical="center"/>
    </xf>
    <xf numFmtId="9" fontId="24" fillId="3" borderId="0" xfId="10" applyFont="1" applyFill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2" fontId="24" fillId="10" borderId="0" xfId="0" applyNumberFormat="1" applyFont="1" applyFill="1" applyAlignment="1">
      <alignment horizontal="center" vertical="center"/>
    </xf>
    <xf numFmtId="164" fontId="24" fillId="10" borderId="0" xfId="0" applyNumberFormat="1" applyFont="1" applyFill="1" applyAlignment="1">
      <alignment horizontal="center" vertical="center"/>
    </xf>
    <xf numFmtId="165" fontId="24" fillId="10" borderId="0" xfId="0" applyNumberFormat="1" applyFont="1" applyFill="1" applyAlignment="1">
      <alignment horizontal="center" vertical="center"/>
    </xf>
    <xf numFmtId="9" fontId="24" fillId="10" borderId="0" xfId="10" applyFont="1" applyFill="1" applyAlignment="1">
      <alignment horizontal="center" vertical="center"/>
    </xf>
    <xf numFmtId="0" fontId="26" fillId="3" borderId="4" xfId="9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2" fontId="24" fillId="10" borderId="5" xfId="0" applyNumberFormat="1" applyFont="1" applyFill="1" applyBorder="1" applyAlignment="1">
      <alignment horizontal="center" vertical="center"/>
    </xf>
    <xf numFmtId="164" fontId="24" fillId="10" borderId="5" xfId="0" applyNumberFormat="1" applyFont="1" applyFill="1" applyBorder="1" applyAlignment="1">
      <alignment horizontal="center" vertical="center"/>
    </xf>
    <xf numFmtId="165" fontId="24" fillId="10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2" fontId="23" fillId="0" borderId="0" xfId="0" applyNumberFormat="1" applyFont="1"/>
    <xf numFmtId="164" fontId="23" fillId="0" borderId="0" xfId="0" applyNumberFormat="1" applyFont="1"/>
    <xf numFmtId="165" fontId="23" fillId="0" borderId="0" xfId="0" applyNumberFormat="1" applyFont="1"/>
    <xf numFmtId="164" fontId="23" fillId="0" borderId="0" xfId="0" applyNumberFormat="1" applyFont="1" applyAlignment="1">
      <alignment horizontal="center" vertical="center"/>
    </xf>
    <xf numFmtId="9" fontId="23" fillId="0" borderId="0" xfId="10" applyFont="1"/>
    <xf numFmtId="0" fontId="8" fillId="3" borderId="0" xfId="0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/>
    <xf numFmtId="0" fontId="19" fillId="3" borderId="0" xfId="0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2" fillId="3" borderId="5" xfId="9" applyFont="1" applyFill="1" applyBorder="1" applyAlignment="1">
      <alignment horizontal="center" vertical="center"/>
    </xf>
    <xf numFmtId="2" fontId="12" fillId="3" borderId="5" xfId="9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64" fontId="12" fillId="3" borderId="5" xfId="9" applyNumberFormat="1" applyFont="1" applyFill="1" applyBorder="1" applyAlignment="1">
      <alignment horizontal="center" vertical="center"/>
    </xf>
    <xf numFmtId="165" fontId="12" fillId="3" borderId="5" xfId="9" applyNumberFormat="1" applyFont="1" applyFill="1" applyBorder="1" applyAlignment="1">
      <alignment horizontal="center" vertical="center"/>
    </xf>
    <xf numFmtId="9" fontId="12" fillId="3" borderId="5" xfId="10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12" fillId="3" borderId="11" xfId="9" applyFont="1" applyFill="1" applyBorder="1" applyAlignment="1">
      <alignment horizontal="center" vertical="center"/>
    </xf>
    <xf numFmtId="0" fontId="26" fillId="0" borderId="0" xfId="9" applyFont="1" applyAlignment="1">
      <alignment horizontal="center" vertical="center"/>
    </xf>
    <xf numFmtId="0" fontId="33" fillId="6" borderId="0" xfId="0" applyFont="1" applyFill="1" applyAlignment="1">
      <alignment horizontal="center" vertical="center" wrapText="1"/>
    </xf>
    <xf numFmtId="14" fontId="12" fillId="3" borderId="6" xfId="9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9" fontId="24" fillId="10" borderId="7" xfId="10" applyFont="1" applyFill="1" applyBorder="1" applyAlignment="1">
      <alignment horizontal="center" vertical="center"/>
    </xf>
    <xf numFmtId="164" fontId="24" fillId="10" borderId="7" xfId="0" applyNumberFormat="1" applyFont="1" applyFill="1" applyBorder="1" applyAlignment="1">
      <alignment horizontal="center" vertical="center"/>
    </xf>
    <xf numFmtId="0" fontId="24" fillId="10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9" fontId="8" fillId="3" borderId="0" xfId="0" applyNumberFormat="1" applyFont="1" applyFill="1" applyAlignment="1">
      <alignment horizontal="center" vertical="center"/>
    </xf>
    <xf numFmtId="0" fontId="20" fillId="3" borderId="8" xfId="1" applyFont="1" applyFill="1" applyBorder="1" applyAlignment="1">
      <alignment horizontal="center" vertical="center"/>
    </xf>
    <xf numFmtId="9" fontId="8" fillId="3" borderId="8" xfId="10" applyFont="1" applyFill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0" fontId="36" fillId="11" borderId="9" xfId="0" applyFont="1" applyFill="1" applyBorder="1" applyAlignment="1">
      <alignment horizontal="center" vertical="center" wrapText="1"/>
    </xf>
    <xf numFmtId="164" fontId="36" fillId="11" borderId="8" xfId="0" applyNumberFormat="1" applyFont="1" applyFill="1" applyBorder="1" applyAlignment="1">
      <alignment horizontal="center" vertical="center" wrapText="1"/>
    </xf>
    <xf numFmtId="2" fontId="36" fillId="11" borderId="8" xfId="0" applyNumberFormat="1" applyFont="1" applyFill="1" applyBorder="1" applyAlignment="1">
      <alignment horizontal="center" vertical="center" wrapText="1"/>
    </xf>
    <xf numFmtId="165" fontId="36" fillId="11" borderId="8" xfId="0" applyNumberFormat="1" applyFont="1" applyFill="1" applyBorder="1" applyAlignment="1">
      <alignment horizontal="center" vertical="center" wrapText="1"/>
    </xf>
    <xf numFmtId="9" fontId="36" fillId="11" borderId="8" xfId="10" applyFont="1" applyFill="1" applyBorder="1" applyAlignment="1">
      <alignment horizontal="center" vertical="center" wrapText="1"/>
    </xf>
    <xf numFmtId="164" fontId="36" fillId="11" borderId="10" xfId="0" applyNumberFormat="1" applyFont="1" applyFill="1" applyBorder="1" applyAlignment="1">
      <alignment horizontal="center" vertical="center" wrapText="1"/>
    </xf>
    <xf numFmtId="0" fontId="32" fillId="0" borderId="0" xfId="9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27" fillId="0" borderId="0" xfId="9" applyFont="1" applyAlignment="1">
      <alignment horizontal="center" vertical="center"/>
    </xf>
    <xf numFmtId="0" fontId="28" fillId="0" borderId="0" xfId="9" applyFont="1" applyAlignment="1">
      <alignment horizontal="center" vertical="center"/>
    </xf>
    <xf numFmtId="2" fontId="27" fillId="0" borderId="0" xfId="9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164" fontId="12" fillId="0" borderId="0" xfId="9" applyNumberFormat="1" applyFont="1" applyAlignment="1">
      <alignment horizontal="center" vertical="center"/>
    </xf>
    <xf numFmtId="165" fontId="12" fillId="0" borderId="0" xfId="9" applyNumberFormat="1" applyFont="1" applyAlignment="1">
      <alignment horizontal="center" vertical="center"/>
    </xf>
    <xf numFmtId="9" fontId="12" fillId="0" borderId="0" xfId="10" applyFont="1" applyFill="1" applyAlignment="1">
      <alignment horizontal="center" vertical="center"/>
    </xf>
    <xf numFmtId="164" fontId="27" fillId="0" borderId="0" xfId="9" applyNumberFormat="1" applyFont="1" applyAlignment="1">
      <alignment horizontal="center" vertical="center"/>
    </xf>
    <xf numFmtId="14" fontId="28" fillId="0" borderId="0" xfId="9" applyNumberFormat="1" applyFont="1" applyAlignment="1">
      <alignment horizontal="center" vertical="center"/>
    </xf>
    <xf numFmtId="0" fontId="8" fillId="0" borderId="0" xfId="0" applyFont="1"/>
    <xf numFmtId="2" fontId="8" fillId="0" borderId="0" xfId="0" applyNumberFormat="1" applyFont="1"/>
    <xf numFmtId="0" fontId="15" fillId="3" borderId="0" xfId="0" applyFont="1" applyFill="1" applyAlignment="1">
      <alignment horizontal="center" vertical="center"/>
    </xf>
    <xf numFmtId="164" fontId="37" fillId="3" borderId="0" xfId="0" applyNumberFormat="1" applyFont="1" applyFill="1" applyAlignment="1">
      <alignment horizontal="center" vertical="center"/>
    </xf>
    <xf numFmtId="165" fontId="15" fillId="3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/>
    </xf>
    <xf numFmtId="0" fontId="29" fillId="3" borderId="0" xfId="0" applyFont="1" applyFill="1" applyAlignment="1">
      <alignment horizontal="right" vertical="center"/>
    </xf>
    <xf numFmtId="0" fontId="29" fillId="3" borderId="0" xfId="0" applyFont="1" applyFill="1" applyAlignment="1">
      <alignment horizontal="left" vertical="center"/>
    </xf>
    <xf numFmtId="164" fontId="29" fillId="3" borderId="0" xfId="0" applyNumberFormat="1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9" fontId="29" fillId="3" borderId="0" xfId="10" applyFont="1" applyFill="1" applyAlignment="1">
      <alignment horizontal="center" vertical="center"/>
    </xf>
    <xf numFmtId="0" fontId="24" fillId="12" borderId="0" xfId="0" applyFont="1" applyFill="1" applyAlignment="1">
      <alignment horizontal="center" vertical="center"/>
    </xf>
    <xf numFmtId="164" fontId="7" fillId="8" borderId="2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9" fontId="8" fillId="3" borderId="12" xfId="0" applyNumberFormat="1" applyFont="1" applyFill="1" applyBorder="1" applyAlignment="1">
      <alignment horizontal="center" vertical="center"/>
    </xf>
    <xf numFmtId="9" fontId="8" fillId="3" borderId="12" xfId="10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9" fontId="8" fillId="3" borderId="2" xfId="0" applyNumberFormat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9" fontId="23" fillId="0" borderId="0" xfId="10" applyFont="1" applyFill="1"/>
    <xf numFmtId="0" fontId="26" fillId="13" borderId="4" xfId="9" applyFont="1" applyFill="1" applyBorder="1" applyAlignment="1">
      <alignment horizontal="center" vertical="center"/>
    </xf>
    <xf numFmtId="0" fontId="25" fillId="13" borderId="5" xfId="0" applyFont="1" applyFill="1" applyBorder="1" applyAlignment="1">
      <alignment horizontal="center" vertical="center"/>
    </xf>
    <xf numFmtId="0" fontId="12" fillId="13" borderId="5" xfId="9" applyFont="1" applyFill="1" applyBorder="1" applyAlignment="1">
      <alignment horizontal="center" vertical="center"/>
    </xf>
    <xf numFmtId="2" fontId="12" fillId="13" borderId="5" xfId="9" applyNumberFormat="1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  <xf numFmtId="164" fontId="12" fillId="13" borderId="5" xfId="9" applyNumberFormat="1" applyFont="1" applyFill="1" applyBorder="1" applyAlignment="1">
      <alignment horizontal="center" vertical="center"/>
    </xf>
    <xf numFmtId="165" fontId="12" fillId="13" borderId="5" xfId="9" applyNumberFormat="1" applyFont="1" applyFill="1" applyBorder="1" applyAlignment="1">
      <alignment horizontal="center" vertical="center"/>
    </xf>
    <xf numFmtId="9" fontId="12" fillId="13" borderId="5" xfId="10" applyFont="1" applyFill="1" applyBorder="1" applyAlignment="1">
      <alignment horizontal="center" vertical="center"/>
    </xf>
    <xf numFmtId="0" fontId="12" fillId="13" borderId="17" xfId="9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2" fontId="15" fillId="9" borderId="0" xfId="0" applyNumberFormat="1" applyFont="1" applyFill="1" applyAlignment="1">
      <alignment horizontal="center" vertical="center" wrapText="1"/>
    </xf>
    <xf numFmtId="0" fontId="19" fillId="16" borderId="0" xfId="0" applyFont="1" applyFill="1" applyAlignment="1">
      <alignment horizontal="center" vertical="center"/>
    </xf>
    <xf numFmtId="0" fontId="24" fillId="16" borderId="0" xfId="0" applyFont="1" applyFill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2" fontId="8" fillId="16" borderId="0" xfId="0" applyNumberFormat="1" applyFont="1" applyFill="1" applyAlignment="1">
      <alignment horizontal="center" vertical="center"/>
    </xf>
    <xf numFmtId="0" fontId="20" fillId="16" borderId="0" xfId="1" applyFont="1" applyFill="1" applyAlignment="1">
      <alignment horizontal="center" vertical="center"/>
    </xf>
    <xf numFmtId="0" fontId="24" fillId="16" borderId="0" xfId="0" applyFont="1" applyFill="1" applyAlignment="1">
      <alignment horizontal="right" vertical="center"/>
    </xf>
    <xf numFmtId="0" fontId="24" fillId="16" borderId="0" xfId="0" applyFont="1" applyFill="1" applyAlignment="1">
      <alignment horizontal="left" vertical="center"/>
    </xf>
    <xf numFmtId="164" fontId="29" fillId="16" borderId="0" xfId="0" applyNumberFormat="1" applyFont="1" applyFill="1" applyAlignment="1">
      <alignment horizontal="center" vertical="center"/>
    </xf>
    <xf numFmtId="9" fontId="24" fillId="16" borderId="0" xfId="10" applyFont="1" applyFill="1" applyAlignment="1">
      <alignment horizontal="center" vertical="center"/>
    </xf>
    <xf numFmtId="164" fontId="24" fillId="16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20" fillId="3" borderId="2" xfId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4" fontId="12" fillId="3" borderId="0" xfId="9" applyNumberFormat="1" applyFont="1" applyFill="1" applyAlignment="1">
      <alignment horizontal="center" vertical="center"/>
    </xf>
    <xf numFmtId="165" fontId="12" fillId="3" borderId="0" xfId="9" applyNumberFormat="1" applyFont="1" applyFill="1" applyAlignment="1">
      <alignment horizontal="center" vertical="center"/>
    </xf>
    <xf numFmtId="9" fontId="8" fillId="3" borderId="2" xfId="10" applyFont="1" applyFill="1" applyBorder="1" applyAlignment="1" applyProtection="1">
      <alignment horizontal="center" vertical="center"/>
    </xf>
    <xf numFmtId="14" fontId="12" fillId="3" borderId="19" xfId="9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 applyProtection="1">
      <alignment horizontal="center" vertical="center"/>
    </xf>
    <xf numFmtId="9" fontId="8" fillId="3" borderId="0" xfId="10" applyFont="1" applyFill="1" applyBorder="1" applyAlignment="1" applyProtection="1">
      <alignment horizontal="center" vertical="center"/>
    </xf>
    <xf numFmtId="164" fontId="15" fillId="0" borderId="0" xfId="0" applyNumberFormat="1" applyFont="1" applyAlignment="1">
      <alignment horizontal="left" vertical="center" wrapText="1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2" fillId="3" borderId="7" xfId="9" applyNumberFormat="1" applyFont="1" applyFill="1" applyBorder="1" applyAlignment="1">
      <alignment horizontal="right" vertical="center"/>
    </xf>
    <xf numFmtId="164" fontId="12" fillId="3" borderId="14" xfId="9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12" fillId="3" borderId="7" xfId="9" applyNumberFormat="1" applyFont="1" applyFill="1" applyBorder="1" applyAlignment="1">
      <alignment horizontal="left" vertical="center"/>
    </xf>
    <xf numFmtId="165" fontId="12" fillId="3" borderId="14" xfId="9" applyNumberFormat="1" applyFont="1" applyFill="1" applyBorder="1" applyAlignment="1">
      <alignment horizontal="left" vertical="center"/>
    </xf>
    <xf numFmtId="165" fontId="12" fillId="3" borderId="7" xfId="9" applyNumberFormat="1" applyFont="1" applyFill="1" applyBorder="1" applyAlignment="1">
      <alignment horizontal="center" vertical="center"/>
    </xf>
    <xf numFmtId="165" fontId="12" fillId="3" borderId="14" xfId="9" applyNumberFormat="1" applyFont="1" applyFill="1" applyBorder="1" applyAlignment="1">
      <alignment horizontal="center" vertical="center"/>
    </xf>
    <xf numFmtId="9" fontId="8" fillId="3" borderId="7" xfId="10" applyFont="1" applyFill="1" applyBorder="1" applyAlignment="1">
      <alignment horizontal="center" vertical="center"/>
    </xf>
    <xf numFmtId="9" fontId="8" fillId="3" borderId="2" xfId="10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4" fontId="12" fillId="3" borderId="11" xfId="9" applyNumberFormat="1" applyFont="1" applyFill="1" applyBorder="1" applyAlignment="1">
      <alignment horizontal="center" vertical="center"/>
    </xf>
    <xf numFmtId="14" fontId="12" fillId="3" borderId="16" xfId="9" applyNumberFormat="1" applyFont="1" applyFill="1" applyBorder="1" applyAlignment="1">
      <alignment horizontal="center" vertical="center"/>
    </xf>
    <xf numFmtId="9" fontId="8" fillId="3" borderId="0" xfId="0" applyNumberFormat="1" applyFont="1" applyFill="1" applyAlignment="1">
      <alignment horizontal="center" vertical="center"/>
    </xf>
    <xf numFmtId="9" fontId="8" fillId="3" borderId="2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164" fontId="30" fillId="0" borderId="0" xfId="0" applyNumberFormat="1" applyFont="1" applyAlignment="1">
      <alignment horizontal="left" vertical="center"/>
    </xf>
    <xf numFmtId="2" fontId="7" fillId="8" borderId="2" xfId="0" applyNumberFormat="1" applyFont="1" applyFill="1" applyBorder="1" applyAlignment="1">
      <alignment horizontal="center" vertical="center" wrapText="1"/>
    </xf>
  </cellXfs>
  <cellStyles count="11">
    <cellStyle name="Excel Built-in Normal" xfId="4" xr:uid="{00000000-0005-0000-0000-000000000000}"/>
    <cellStyle name="Excel Built-in Normal 1" xfId="5" xr:uid="{00000000-0005-0000-0000-000001000000}"/>
    <cellStyle name="Excel Built-in Normal 2" xfId="7" xr:uid="{00000000-0005-0000-0000-000002000000}"/>
    <cellStyle name="Excel Built-in Normal 3" xfId="9" xr:uid="{00000000-0005-0000-0000-000003000000}"/>
    <cellStyle name="Hiperłącze" xfId="1" builtinId="8"/>
    <cellStyle name="Hyperlink 2" xfId="3" xr:uid="{00000000-0005-0000-0000-000005000000}"/>
    <cellStyle name="Hyperlink 3" xfId="6" xr:uid="{00000000-0005-0000-0000-000006000000}"/>
    <cellStyle name="Normal 2" xfId="2" xr:uid="{00000000-0005-0000-0000-000007000000}"/>
    <cellStyle name="Normalny" xfId="0" builtinId="0"/>
    <cellStyle name="Odwiedzone hiperłącze" xfId="8" builtinId="9" hidden="1"/>
    <cellStyle name="Procentowy" xfId="10" builtinId="5"/>
  </cellStyles>
  <dxfs count="118">
    <dxf>
      <font>
        <strike val="0"/>
        <outline val="0"/>
        <shadow val="0"/>
        <vertAlign val="baseline"/>
        <sz val="16"/>
        <name val="Calibri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164" formatCode="#,##0.00\ &quot;zł&quot;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164" formatCode="#,##0.00\ &quot;zł&quot;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165" formatCode="#,##0.00\ [$€-1]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164" formatCode="#,##0.00\ &quot;zł&quot;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2" formatCode="0.00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6"/>
        <name val="Calibri"/>
      </font>
      <numFmt numFmtId="0" formatCode="General"/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strike val="0"/>
        <outline val="0"/>
        <shadow val="0"/>
        <vertAlign val="baseline"/>
        <sz val="16"/>
        <name val="Calibri"/>
      </font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scheme val="minor"/>
      </font>
      <numFmt numFmtId="164" formatCode="#,##0.00\ &quot;zł&quot;"/>
      <fill>
        <gradientFill degree="270">
          <stop position="0">
            <color theme="2" tint="-0.74901577806939912"/>
          </stop>
          <stop position="1">
            <color theme="2" tint="-0.89803765984069339"/>
          </stop>
        </gradient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vertAlign val="baseline"/>
        <sz val="16"/>
        <color indexed="8"/>
        <name val="Calibri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1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1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1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color indexed="8"/>
        <name val="Calibri"/>
        <scheme val="none"/>
      </font>
      <numFmt numFmtId="165" formatCode="#,##0.00\ [$€-1]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color indexed="8"/>
        <name val="Calibri"/>
        <scheme val="none"/>
      </font>
      <numFmt numFmtId="165" formatCode="#,##0.00\ [$€-1]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color indexed="8"/>
        <name val="Calibri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/>
        <vertAlign val="baseline"/>
        <sz val="16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1"/>
        </bottom>
        <vertical/>
        <horizontal/>
      </border>
    </dxf>
    <dxf>
      <font>
        <b val="0"/>
        <i val="0"/>
        <strike val="0"/>
        <outline val="0"/>
        <shadow val="0"/>
        <vertAlign val="baseline"/>
        <sz val="16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1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1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1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1"/>
        </bottom>
        <vertical/>
        <horizontal/>
      </border>
      <protection locked="1" hidden="0"/>
    </dxf>
    <dxf>
      <font>
        <b val="0"/>
        <i val="0"/>
        <strike val="0"/>
        <outline val="0"/>
        <shadow val="0"/>
        <vertAlign val="baseline"/>
        <sz val="16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theme="1"/>
        </bottom>
      </border>
      <protection locked="1" hidden="0"/>
    </dxf>
    <dxf>
      <font>
        <b/>
        <i val="0"/>
        <strike val="0"/>
        <outline val="0"/>
        <shadow val="0"/>
        <vertAlign val="baseline"/>
        <sz val="16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/>
        <i val="0"/>
        <strike val="0"/>
        <outline val="0"/>
        <shadow val="0"/>
        <u val="none"/>
        <vertAlign val="baseline"/>
        <sz val="18"/>
        <color theme="1"/>
        <name val="Calibri"/>
      </font>
      <numFmt numFmtId="164" formatCode="#,##0.00\ &quot;zł&quot;"/>
      <fill>
        <gradientFill degree="90">
          <stop position="0">
            <color rgb="FF92D050"/>
          </stop>
          <stop position="1">
            <color theme="9" tint="-0.25098422193060094"/>
          </stop>
        </gradient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numFmt numFmtId="164" formatCode="#,##0.00\ &quot;zł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6"/>
        <name val="Calibri"/>
        <scheme val="minor"/>
      </font>
      <numFmt numFmtId="164" formatCode="#,##0.00\ &quot;zł&quot;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numFmt numFmtId="167" formatCode="[$$-409]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numFmt numFmtId="164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charset val="238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6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6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</font>
      <numFmt numFmtId="164" formatCode="#,##0.00\ &quot;zł&quot;"/>
      <fill>
        <gradientFill degree="270">
          <stop position="0">
            <color theme="9" tint="-0.49803155613879818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Calibri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strike val="0"/>
        <outline val="0"/>
        <shadow val="0"/>
        <vertAlign val="baseline"/>
        <sz val="16"/>
        <color indexed="8"/>
        <name val="Calibri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vertAlign val="baseline"/>
        <sz val="16"/>
        <color indexed="8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vertAlign val="baseline"/>
        <sz val="16"/>
        <color indexed="8"/>
        <name val="Calibri"/>
        <scheme val="none"/>
      </font>
      <numFmt numFmtId="165" formatCode="#,##0.00\ [$€-1]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vertAlign val="baseline"/>
        <sz val="16"/>
        <color indexed="8"/>
        <name val="Calibri"/>
        <scheme val="none"/>
      </font>
      <numFmt numFmtId="165" formatCode="#,##0.00\ [$€-1]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vertAlign val="baseline"/>
        <sz val="16"/>
        <color indexed="8"/>
        <name val="Calibri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u/>
        <sz val="16"/>
        <color theme="10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vertAlign val="baseline"/>
        <sz val="16"/>
        <color indexed="8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6"/>
        <color indexed="8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vertAlign val="baseline"/>
        <sz val="16"/>
        <color indexed="8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vertAlign val="baseline"/>
        <sz val="16"/>
        <color indexed="8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6"/>
        <color indexed="8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6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18"/>
        <color theme="1" tint="0.24994659260841701"/>
        <name val="Calibri"/>
      </font>
      <numFmt numFmtId="164" formatCode="#,##0.00\ &quot;zł&quot;"/>
      <fill>
        <gradientFill degree="90">
          <stop position="0">
            <color rgb="FFFFFF00"/>
          </stop>
          <stop position="1">
            <color rgb="FFFFC000"/>
          </stop>
        </gradient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8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8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8"/>
        <name val="Calibri"/>
        <scheme val="minor"/>
      </font>
      <numFmt numFmtId="165" formatCode="#,##0.00\ [$€-1]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8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/>
        <vertAlign val="baseline"/>
        <sz val="16"/>
        <color theme="10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  <protection locked="1" hidden="0"/>
    </dxf>
    <dxf>
      <font>
        <strike val="0"/>
        <outline val="0"/>
        <shadow val="0"/>
        <u/>
        <vertAlign val="baseline"/>
        <sz val="16"/>
        <color theme="10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protection locked="1" hidden="0"/>
    </dxf>
    <dxf>
      <font>
        <b/>
        <strike val="0"/>
        <outline val="0"/>
        <shadow val="0"/>
        <vertAlign val="baseline"/>
        <sz val="16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8"/>
        <color theme="1"/>
        <name val="Calibri"/>
      </font>
      <numFmt numFmtId="164" formatCode="#,##0.00\ &quot;zł&quot;"/>
      <fill>
        <gradientFill degree="270">
          <stop position="0">
            <color rgb="FFC00000"/>
          </stop>
          <stop position="1">
            <color rgb="FFFF0000"/>
          </stop>
        </gradientFill>
      </fill>
      <alignment horizontal="center" vertical="center" textRotation="0" wrapText="1" indent="0" justifyLastLine="0" shrinkToFit="0" readingOrder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indexed="8"/>
        <name val="Calibri"/>
        <family val="2"/>
        <charset val="238"/>
        <scheme val="none"/>
      </font>
      <numFmt numFmtId="19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13" formatCode="0%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13" formatCode="0%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indexed="8"/>
        <name val="Calibri"/>
        <family val="2"/>
        <charset val="238"/>
        <scheme val="none"/>
      </font>
      <numFmt numFmtId="165" formatCode="#,##0.00\ [$€-1]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indexed="8"/>
        <name val="Calibri"/>
        <family val="2"/>
        <charset val="238"/>
        <scheme val="none"/>
      </font>
      <numFmt numFmtId="165" formatCode="#,##0.00\ [$€-1]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indexed="8"/>
        <name val="Calibri"/>
        <family val="2"/>
        <charset val="238"/>
        <scheme val="none"/>
      </font>
      <numFmt numFmtId="164" formatCode="#,##0.00\ &quot;zł&quot;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/>
        <vertAlign val="baseline"/>
        <sz val="16"/>
        <color theme="10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8"/>
        <color theme="1"/>
        <name val="Calibri"/>
      </font>
      <numFmt numFmtId="164" formatCode="#,##0.00\ &quot;zł&quot;"/>
      <fill>
        <gradientFill degree="270">
          <stop position="0">
            <color rgb="FFC00000"/>
          </stop>
          <stop position="1">
            <color rgb="FFFF0000"/>
          </stop>
        </gradient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6"/>
        <color theme="1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6"/>
        <color theme="1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sz val="16"/>
        <charset val="238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8"/>
        <color theme="0"/>
        <name val="Calibri"/>
      </font>
      <numFmt numFmtId="164" formatCode="#,##0.00\ &quot;zł&quot;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</dxfs>
  <tableStyles count="1" defaultTableStyle="Styl tabeli 1" defaultPivotStyle="PivotStyleLight16">
    <tableStyle name="Styl tabeli 1" pivot="0" count="0" xr9:uid="{00000000-0011-0000-FFFF-FFFF00000000}"/>
  </tableStyles>
  <colors>
    <mruColors>
      <color rgb="FFAFDC7E"/>
      <color rgb="FFCCCCFF"/>
      <color rgb="FFFF9F9F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JEROZOLIMSKIE200" displayName="JEROZOLIMSKIE200" ref="A1:P18" totalsRowShown="0" headerRowDxfId="117">
  <sortState xmlns:xlrd2="http://schemas.microsoft.com/office/spreadsheetml/2017/richdata2" ref="A2:O5">
    <sortCondition ref="D1:D5"/>
  </sortState>
  <tableColumns count="16">
    <tableColumn id="1" xr3:uid="{00000000-0010-0000-0000-000001000000}" name="L.P." dataDxfId="116"/>
    <tableColumn id="2" xr3:uid="{00000000-0010-0000-0000-000002000000}" name="Adres budynku2" dataDxfId="115"/>
    <tableColumn id="3" xr3:uid="{00000000-0010-0000-0000-000003000000}" name="Nr budynku" dataDxfId="114"/>
    <tableColumn id="4" xr3:uid="{00000000-0010-0000-0000-000004000000}" name="Kondygnacja" dataDxfId="113"/>
    <tableColumn id="5" xr3:uid="{00000000-0010-0000-0000-000005000000}" name="Nr lokalu" dataDxfId="112"/>
    <tableColumn id="6" xr3:uid="{00000000-0010-0000-0000-000006000000}" name="Metraż (m²)" dataDxfId="111"/>
    <tableColumn id="15" xr3:uid="{00000000-0010-0000-0000-00000F000000}" name="* Typ powierzchni" dataDxfId="110"/>
    <tableColumn id="7" xr3:uid="{00000000-0010-0000-0000-000007000000}" name="Rzut (pdf)" dataDxfId="109" dataCellStyle="Hiperłącze"/>
    <tableColumn id="18" xr3:uid="{00000000-0010-0000-0000-000012000000}" name="RZUT KONDYGNACJI" dataDxfId="108" dataCellStyle="Hiperłącze"/>
    <tableColumn id="8" xr3:uid="{00000000-0010-0000-0000-000008000000}" name="Cena " dataDxfId="107"/>
    <tableColumn id="9" xr3:uid="{00000000-0010-0000-0000-000009000000}" name="Czynsz bazowy EUR/m2" dataDxfId="106"/>
    <tableColumn id="10" xr3:uid="{00000000-0010-0000-0000-00000A000000}" name="Opłata eksploatacyjna PLN/m² netto" dataDxfId="105"/>
    <tableColumn id="11" xr3:uid="{00000000-0010-0000-0000-00000B000000}" name="Ryczałt na media PLN/m2" dataDxfId="104"/>
    <tableColumn id="12" xr3:uid="{00000000-0010-0000-0000-00000C000000}" name="Współczynnik powierzchni wspólnych" dataDxfId="103" dataCellStyle="Procentowy"/>
    <tableColumn id="13" xr3:uid="{00000000-0010-0000-0000-00000D000000}" name="* Kurs PLN/EUR" dataDxfId="102"/>
    <tableColumn id="14" xr3:uid="{00000000-0010-0000-0000-00000E000000}" name="Uwagi" dataDxfId="10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NOWYSWIAT6811" displayName="NOWYSWIAT6811" ref="A1:P2" totalsRowShown="0" headerRowDxfId="100">
  <tableColumns count="16">
    <tableColumn id="1" xr3:uid="{00000000-0010-0000-0300-000001000000}" name="L.P." dataDxfId="99"/>
    <tableColumn id="2" xr3:uid="{00000000-0010-0000-0300-000002000000}" name="Adres budynku" dataDxfId="98"/>
    <tableColumn id="3" xr3:uid="{00000000-0010-0000-0300-000003000000}" name="Nr budynku" dataDxfId="97"/>
    <tableColumn id="4" xr3:uid="{00000000-0010-0000-0300-000004000000}" name="Kondygnacja" dataDxfId="96"/>
    <tableColumn id="5" xr3:uid="{00000000-0010-0000-0300-000005000000}" name="Nr lokalu" dataDxfId="95"/>
    <tableColumn id="6" xr3:uid="{00000000-0010-0000-0300-000006000000}" name="Metraż (m²)" dataDxfId="94"/>
    <tableColumn id="15" xr3:uid="{00000000-0010-0000-0300-00000F000000}" name="* Typ powierzchni" dataDxfId="93"/>
    <tableColumn id="7" xr3:uid="{00000000-0010-0000-0300-000007000000}" name="Rzut (pdf)" dataDxfId="92" dataCellStyle="Hiperłącze"/>
    <tableColumn id="17" xr3:uid="{00000000-0010-0000-0300-000011000000}" name="RZUT KONDYGNACJI" dataDxfId="91" dataCellStyle="Hiperłącze"/>
    <tableColumn id="8" xr3:uid="{00000000-0010-0000-0300-000008000000}" name="Cena " dataDxfId="90" dataCellStyle="Excel Built-in Normal 3"/>
    <tableColumn id="9" xr3:uid="{00000000-0010-0000-0300-000009000000}" name="Czynsz bazowy EUR/m2" dataDxfId="89" dataCellStyle="Excel Built-in Normal 3"/>
    <tableColumn id="10" xr3:uid="{00000000-0010-0000-0300-00000A000000}" name="Opłata eksploatacyjna PLN/m² netto" dataDxfId="88" dataCellStyle="Excel Built-in Normal 3"/>
    <tableColumn id="11" xr3:uid="{00000000-0010-0000-0300-00000B000000}" name="Ryczałt na media PLN/m2" dataDxfId="87"/>
    <tableColumn id="12" xr3:uid="{00000000-0010-0000-0300-00000C000000}" name="Współczynnik powierzchni wspólnych" dataDxfId="86" dataCellStyle="Procentowy"/>
    <tableColumn id="13" xr3:uid="{00000000-0010-0000-0300-00000D000000}" name="* Kurs PLN/EUR" dataDxfId="85"/>
    <tableColumn id="14" xr3:uid="{00000000-0010-0000-0300-00000E000000}" name="Uwagi" dataDxfId="84" dataCellStyle="Excel Built-in Normal 3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NOWYSWIAT681110" displayName="NOWYSWIAT681110" ref="A1:M2" insertRow="1" totalsRowShown="0" headerRowDxfId="83" dataDxfId="82">
  <tableColumns count="13">
    <tableColumn id="1" xr3:uid="{00000000-0010-0000-0500-000001000000}" name="L.P." dataDxfId="81"/>
    <tableColumn id="2" xr3:uid="{00000000-0010-0000-0500-000002000000}" name="Adres budynku" dataDxfId="80"/>
    <tableColumn id="3" xr3:uid="{00000000-0010-0000-0500-000003000000}" name="Nr budynku" dataDxfId="79"/>
    <tableColumn id="4" xr3:uid="{00000000-0010-0000-0500-000004000000}" name="Kondygnacja" dataDxfId="78"/>
    <tableColumn id="5" xr3:uid="{00000000-0010-0000-0500-000005000000}" name="Nr lokalu" dataDxfId="77"/>
    <tableColumn id="6" xr3:uid="{00000000-0010-0000-0500-000006000000}" name="Metraż (m²)" dataDxfId="76"/>
    <tableColumn id="15" xr3:uid="{00000000-0010-0000-0500-00000F000000}" name="* Typ powierzchni" dataDxfId="75"/>
    <tableColumn id="7" xr3:uid="{00000000-0010-0000-0500-000007000000}" name="Rzut (pdf)" dataDxfId="74" dataCellStyle="Hiperłącze"/>
    <tableColumn id="11" xr3:uid="{00000000-0010-0000-0500-00000B000000}" name="RZUT KONDYGNACJI" dataDxfId="73" dataCellStyle="Hiperłącze"/>
    <tableColumn id="8" xr3:uid="{00000000-0010-0000-0500-000008000000}" name="Cena " dataDxfId="72"/>
    <tableColumn id="9" xr3:uid="{00000000-0010-0000-0500-000009000000}" name="Czynsz bazowy EUR/m2" dataDxfId="71"/>
    <tableColumn id="13" xr3:uid="{00000000-0010-0000-0500-00000D000000}" name="* Kurs PLN/EUR" dataDxfId="70"/>
    <tableColumn id="14" xr3:uid="{00000000-0010-0000-0500-00000E000000}" name="Uwagi" dataDxfId="69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ROZBRAT44A5" displayName="ROZBRAT44A5" ref="A1:O3" totalsRowShown="0" headerRowDxfId="68" dataDxfId="67" dataCellStyle="Excel Built-in Normal 3">
  <tableColumns count="15">
    <tableColumn id="1" xr3:uid="{00000000-0010-0000-0600-000001000000}" name="L.P." dataDxfId="66" dataCellStyle="Excel Built-in Normal 3"/>
    <tableColumn id="2" xr3:uid="{00000000-0010-0000-0600-000002000000}" name="Adres budynku" dataDxfId="65" dataCellStyle="Excel Built-in Normal 3"/>
    <tableColumn id="3" xr3:uid="{00000000-0010-0000-0600-000003000000}" name="Nr budynku" dataDxfId="64" dataCellStyle="Excel Built-in Normal 3"/>
    <tableColumn id="4" xr3:uid="{00000000-0010-0000-0600-000004000000}" name="Kondygnacja" dataDxfId="63" dataCellStyle="Excel Built-in Normal 3"/>
    <tableColumn id="5" xr3:uid="{00000000-0010-0000-0600-000005000000}" name="Nr lokalu" dataDxfId="62" dataCellStyle="Excel Built-in Normal 3"/>
    <tableColumn id="6" xr3:uid="{00000000-0010-0000-0600-000006000000}" name="Metraż (m²)" dataDxfId="61" dataCellStyle="Excel Built-in Normal 3"/>
    <tableColumn id="15" xr3:uid="{00000000-0010-0000-0600-00000F000000}" name="* Typ powierzchni" dataDxfId="60"/>
    <tableColumn id="7" xr3:uid="{00000000-0010-0000-0600-000007000000}" name="Rzut (pdf)" dataDxfId="59" dataCellStyle="Hiperłącze"/>
    <tableColumn id="16" xr3:uid="{00000000-0010-0000-0600-000010000000}" name="RZUT KONDYGNACJI" dataDxfId="58" dataCellStyle="Hiperłącze"/>
    <tableColumn id="8" xr3:uid="{00000000-0010-0000-0600-000008000000}" name="Cena " dataDxfId="57" dataCellStyle="Excel Built-in Normal 3">
      <calculatedColumnFormula>(F2*K2*N2+F2*L2*N2)</calculatedColumnFormula>
    </tableColumn>
    <tableColumn id="9" xr3:uid="{00000000-0010-0000-0600-000009000000}" name="Czynsz bazowy EUR/m2" dataDxfId="56" dataCellStyle="Excel Built-in Normal 3"/>
    <tableColumn id="10" xr3:uid="{00000000-0010-0000-0600-00000A000000}" name="Opłata eksploatacyjna EUR/m² netto" dataDxfId="55" dataCellStyle="Excel Built-in Normal 3"/>
    <tableColumn id="12" xr3:uid="{00000000-0010-0000-0600-00000C000000}" name="Współczynnik powierzchni wspólnych" dataDxfId="54" dataCellStyle="Procentowy"/>
    <tableColumn id="13" xr3:uid="{00000000-0010-0000-0600-00000D000000}" name="* Kurs PLN/EUR" dataDxfId="53" dataCellStyle="Excel Built-in Normal 3"/>
    <tableColumn id="14" xr3:uid="{00000000-0010-0000-0600-00000E000000}" name="Uwagi" dataDxfId="52" dataCellStyle="Excel Built-in Normal 3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UTRATA412" displayName="UTRATA412" ref="A1:N2" totalsRowShown="0" headerRowDxfId="51" dataDxfId="50">
  <autoFilter ref="A1:N2" xr:uid="{00000000-0009-0000-0100-00000B000000}"/>
  <tableColumns count="14">
    <tableColumn id="1" xr3:uid="{00000000-0010-0000-0700-000001000000}" name="L.P." dataDxfId="49"/>
    <tableColumn id="2" xr3:uid="{00000000-0010-0000-0700-000002000000}" name="Adres budynku" dataDxfId="48"/>
    <tableColumn id="3" xr3:uid="{00000000-0010-0000-0700-000003000000}" name="Nr budynku" dataDxfId="47"/>
    <tableColumn id="4" xr3:uid="{00000000-0010-0000-0700-000004000000}" name="Kondygnacja" dataDxfId="46"/>
    <tableColumn id="5" xr3:uid="{00000000-0010-0000-0700-000005000000}" name="Nr lokalu" dataDxfId="45"/>
    <tableColumn id="6" xr3:uid="{00000000-0010-0000-0700-000006000000}" name="Metraż (m²)" dataDxfId="44"/>
    <tableColumn id="15" xr3:uid="{00000000-0010-0000-0700-00000F000000}" name="* Typ powierzchni" dataDxfId="43"/>
    <tableColumn id="7" xr3:uid="{00000000-0010-0000-0700-000007000000}" name="Rzut (pdf)" dataDxfId="42"/>
    <tableColumn id="11" xr3:uid="{00000000-0010-0000-0700-00000B000000}" name="RZUT KONDYGNACJI" dataDxfId="41" dataCellStyle="Hiperłącze"/>
    <tableColumn id="8" xr3:uid="{00000000-0010-0000-0700-000008000000}" name="Cena " dataDxfId="40">
      <calculatedColumnFormula>(F2*K2*M2+UTRATA412[[#This Row],[Czynsz administracyjny zł/MSC]])</calculatedColumnFormula>
    </tableColumn>
    <tableColumn id="9" xr3:uid="{00000000-0010-0000-0700-000009000000}" name="Czynsz bazowy EUR/m2" dataDxfId="39"/>
    <tableColumn id="10" xr3:uid="{70E08E16-0F3D-427E-B87E-F5E0652340FA}" name="Czynsz administracyjny zł/MSC" dataDxfId="38"/>
    <tableColumn id="13" xr3:uid="{00000000-0010-0000-0700-00000D000000}" name="* Kurs PLN/USD" dataDxfId="37"/>
    <tableColumn id="14" xr3:uid="{00000000-0010-0000-0700-00000E000000}" name="Uwagi" dataDxfId="36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NOWYSWIAT687" displayName="NOWYSWIAT687" ref="A1:P2" insertRow="1" totalsRowShown="0" headerRowDxfId="35">
  <autoFilter ref="A1:P2" xr:uid="{00000000-0009-0000-0100-000006000000}"/>
  <tableColumns count="16">
    <tableColumn id="1" xr3:uid="{00000000-0010-0000-0800-000001000000}" name="L.P." dataDxfId="34"/>
    <tableColumn id="2" xr3:uid="{00000000-0010-0000-0800-000002000000}" name="Adres budynku" dataDxfId="33"/>
    <tableColumn id="3" xr3:uid="{00000000-0010-0000-0800-000003000000}" name="Nr budynku" dataDxfId="32"/>
    <tableColumn id="4" xr3:uid="{00000000-0010-0000-0800-000004000000}" name="Kondygnacja" dataDxfId="31"/>
    <tableColumn id="5" xr3:uid="{00000000-0010-0000-0800-000005000000}" name="Nr lokalu" dataDxfId="30"/>
    <tableColumn id="6" xr3:uid="{00000000-0010-0000-0800-000006000000}" name="Metraż (m²)" dataDxfId="29"/>
    <tableColumn id="15" xr3:uid="{00000000-0010-0000-0800-00000F000000}" name="* Typ powierzchni" dataDxfId="28"/>
    <tableColumn id="16" xr3:uid="{08755E5A-C8AE-44C6-B558-E0AE247CECB4}" name="Kolumna1" dataDxfId="27" dataCellStyle="Hiperłącze"/>
    <tableColumn id="7" xr3:uid="{00000000-0010-0000-0800-000007000000}" name="Rzut (pdf)" dataDxfId="26" dataCellStyle="Hiperłącze"/>
    <tableColumn id="8" xr3:uid="{00000000-0010-0000-0800-000008000000}" name="Cena " dataDxfId="25" dataCellStyle="Excel Built-in Normal 3">
      <calculatedColumnFormula>(F2*K2*O2+F2*L2+F2)</calculatedColumnFormula>
    </tableColumn>
    <tableColumn id="9" xr3:uid="{00000000-0010-0000-0800-000009000000}" name="Czynsz bazowy EUR/m2" dataDxfId="24" dataCellStyle="Excel Built-in Normal 3"/>
    <tableColumn id="10" xr3:uid="{00000000-0010-0000-0800-00000A000000}" name="Opłata eksploatacyjna PLN/m² netto" dataDxfId="23" dataCellStyle="Excel Built-in Normal 3"/>
    <tableColumn id="11" xr3:uid="{00000000-0010-0000-0800-00000B000000}" name="Ryczałt na media PLN/m2" dataDxfId="22"/>
    <tableColumn id="12" xr3:uid="{00000000-0010-0000-0800-00000C000000}" name="Współczynnik powierzchni wspólnych" dataDxfId="21" dataCellStyle="Procentowy"/>
    <tableColumn id="13" xr3:uid="{00000000-0010-0000-0800-00000D000000}" name="* Kurs PLN/EUR" dataDxfId="20"/>
    <tableColumn id="14" xr3:uid="{00000000-0010-0000-0800-00000E000000}" name="Uwagi" dataDxfId="19" dataCellStyle="Excel Built-in Normal 3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5" displayName="Tabela5" ref="A1:P22" totalsRowShown="0" headerRowDxfId="18" dataDxfId="16" headerRowBorderDxfId="17" tableBorderDxfId="15">
  <sortState xmlns:xlrd2="http://schemas.microsoft.com/office/spreadsheetml/2017/richdata2" ref="A2:O44">
    <sortCondition ref="B1:B44"/>
  </sortState>
  <tableColumns count="16">
    <tableColumn id="1" xr3:uid="{00000000-0010-0000-0900-000001000000}" name="L.P." dataDxfId="14"/>
    <tableColumn id="2" xr3:uid="{00000000-0010-0000-0900-000002000000}" name="Adres budynku" dataDxfId="13"/>
    <tableColumn id="3" xr3:uid="{00000000-0010-0000-0900-000003000000}" name="Nr budynku" dataDxfId="12"/>
    <tableColumn id="4" xr3:uid="{00000000-0010-0000-0900-000004000000}" name="Kondygnacja" dataDxfId="11"/>
    <tableColumn id="5" xr3:uid="{00000000-0010-0000-0900-000005000000}" name="Nr lokalu" dataDxfId="10"/>
    <tableColumn id="6" xr3:uid="{00000000-0010-0000-0900-000006000000}" name="Metraż (m²)" dataDxfId="9"/>
    <tableColumn id="7" xr3:uid="{00000000-0010-0000-0900-000007000000}" name="*Typ powierzchni" dataDxfId="8"/>
    <tableColumn id="8" xr3:uid="{00000000-0010-0000-0900-000008000000}" name="Rzut (pdf)" dataDxfId="7"/>
    <tableColumn id="17" xr3:uid="{00000000-0010-0000-0900-000011000000}" name="RZUT KONDYGNACJI"/>
    <tableColumn id="9" xr3:uid="{00000000-0010-0000-0900-000009000000}" name="Cena " dataDxfId="6">
      <calculatedColumnFormula>(F2*K2*O2+F2*L2+F2*M2)*(1+N2)</calculatedColumnFormula>
    </tableColumn>
    <tableColumn id="10" xr3:uid="{00000000-0010-0000-0900-00000A000000}" name="Czynsz bazowy EUR/m2" dataDxfId="5"/>
    <tableColumn id="11" xr3:uid="{00000000-0010-0000-0900-00000B000000}" name="Opłata eksploatacyjna PLN/m² netto" dataDxfId="4"/>
    <tableColumn id="12" xr3:uid="{00000000-0010-0000-0900-00000C000000}" name="Ryczałt na media PLN/m2" dataDxfId="3"/>
    <tableColumn id="13" xr3:uid="{00000000-0010-0000-0900-00000D000000}" name="Współczynnik powierzchni wspólnych" dataDxfId="2" dataCellStyle="Procentowy"/>
    <tableColumn id="14" xr3:uid="{00000000-0010-0000-0900-00000E000000}" name="* Kurs PLN/EUR" dataDxfId="1"/>
    <tableColumn id="15" xr3:uid="{00000000-0010-0000-0900-00000F000000}" name="Uwagi" dataDxfId="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A000000}" name="TECHNICZNA" displayName="TECHNICZNA" ref="A1:B7" totalsRowShown="0">
  <autoFilter ref="A1:B7" xr:uid="{00000000-0009-0000-0100-000003000000}"/>
  <tableColumns count="2">
    <tableColumn id="1" xr3:uid="{00000000-0010-0000-0A00-000001000000}" name="Typ powierzchni"/>
    <tableColumn id="2" xr3:uid="{00000000-0010-0000-0A00-000002000000}" name="Adres nieruchomości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HDOfficeLightV0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adius-projekt.home.pl/pub/RZUTY/J200/POMIESZCZENIA%20BUD%202/PIETRO%20I/150.pdf" TargetMode="External"/><Relationship Id="rId13" Type="http://schemas.openxmlformats.org/officeDocument/2006/relationships/hyperlink" Target="http://radius-projekt.home.pl/pub/RZUTY/J200/RZUTY%20BUD%202/pietro%20IV.pdf" TargetMode="External"/><Relationship Id="rId18" Type="http://schemas.openxmlformats.org/officeDocument/2006/relationships/hyperlink" Target="https://radius-projekt.home.pl/pub/RZUTY/J200/POMIESZCZENIA%20BUD%202/PIWNICA/MAGAZYN%2019.pdf" TargetMode="External"/><Relationship Id="rId26" Type="http://schemas.openxmlformats.org/officeDocument/2006/relationships/hyperlink" Target="http://radius-projekt.home.pl/pub/RZUTY/J200/RZUTY%20BUD%202/antresola.pdf" TargetMode="External"/><Relationship Id="rId3" Type="http://schemas.openxmlformats.org/officeDocument/2006/relationships/hyperlink" Target="http://radius-projekt.home.pl/pub/RZUTY/J200/POMIESZCZENIA%20BUD%202/PIETRO%20IV/417_IV.pdf" TargetMode="External"/><Relationship Id="rId21" Type="http://schemas.openxmlformats.org/officeDocument/2006/relationships/hyperlink" Target="https://radius-projekt.home.pl/pub/RZUTY/J200/RZUTY%20BUD%202/piwnica.pdf" TargetMode="External"/><Relationship Id="rId34" Type="http://schemas.openxmlformats.org/officeDocument/2006/relationships/hyperlink" Target="https://radius-projekt.home.pl/pub/RZUTY/J200/BUD%205/BUD%205%2C%20III%20p.pdf" TargetMode="External"/><Relationship Id="rId7" Type="http://schemas.openxmlformats.org/officeDocument/2006/relationships/hyperlink" Target="http://radius-projekt.home.pl/pub/RZUTY/J200/RZUTY%20BUD%202/pietro%20I.pdf" TargetMode="External"/><Relationship Id="rId12" Type="http://schemas.openxmlformats.org/officeDocument/2006/relationships/hyperlink" Target="http://radius-projekt.home.pl/pub/RZUTY/J200/RZUTY%20BUD%202/pietro%20IV.pdf" TargetMode="External"/><Relationship Id="rId17" Type="http://schemas.openxmlformats.org/officeDocument/2006/relationships/hyperlink" Target="https://radius-projekt.home.pl/pub/RZUTY/J200/POMIESZCZENIA%20BUD%202/PIWNICA/MAGAZYN%2018.pdf" TargetMode="External"/><Relationship Id="rId25" Type="http://schemas.openxmlformats.org/officeDocument/2006/relationships/hyperlink" Target="https://radius-projekt.home.pl/pub/RZUTY/J200/RZUTY%20BUD%202/piwnica.pdf" TargetMode="External"/><Relationship Id="rId33" Type="http://schemas.openxmlformats.org/officeDocument/2006/relationships/hyperlink" Target="https://radius-projekt.home.pl/pub/RZUTY/J200/BUD%205/POMIESZCZENIA/PI%C4%98TRO%20III/40.pdf" TargetMode="External"/><Relationship Id="rId2" Type="http://schemas.openxmlformats.org/officeDocument/2006/relationships/hyperlink" Target="http://radius-projekt.home.pl/pub/RZUTY/J200/POMIESZCZENIA%20BUD%202/PIETRO%20IV/429_IV.pdf" TargetMode="External"/><Relationship Id="rId16" Type="http://schemas.openxmlformats.org/officeDocument/2006/relationships/hyperlink" Target="https://radius-projekt.home.pl/pub/RZUTY/J200/POMIESZCZENIA%20BUD%202/PIWNICA/MAGAZYN%2011.pdf" TargetMode="External"/><Relationship Id="rId20" Type="http://schemas.openxmlformats.org/officeDocument/2006/relationships/hyperlink" Target="https://radius-projekt.home.pl/pub/RZUTY/J200/RZUTY%20BUD%202/piwnica.pdf" TargetMode="External"/><Relationship Id="rId29" Type="http://schemas.openxmlformats.org/officeDocument/2006/relationships/hyperlink" Target="https://radius-projekt.home.pl/pub/RZUTY/J200/RZUTY%20BUD%202/pietro%20III%20%281%29.pdf" TargetMode="External"/><Relationship Id="rId1" Type="http://schemas.openxmlformats.org/officeDocument/2006/relationships/hyperlink" Target="http://radius-projekt.home.pl/pub/RZUTY/J200/POMIESZCZENIA%20BUD%202/ANTRESOLA/0A6.pdf" TargetMode="External"/><Relationship Id="rId6" Type="http://schemas.openxmlformats.org/officeDocument/2006/relationships/hyperlink" Target="http://radius-projekt.home.pl/pub/RZUTY/J200/POMIESZCZENIA%20BUD%202/PIETRO%20IV/428_IV.pdf" TargetMode="External"/><Relationship Id="rId11" Type="http://schemas.openxmlformats.org/officeDocument/2006/relationships/hyperlink" Target="http://radius-projekt.home.pl/pub/RZUTY/J200/RZUTY%20BUD%202/pietro%20IV.pdf" TargetMode="External"/><Relationship Id="rId24" Type="http://schemas.openxmlformats.org/officeDocument/2006/relationships/hyperlink" Target="https://radius-projekt.home.pl/pub/RZUTY/J200/RZUTY%20BUD%202/piwnica.pdf" TargetMode="External"/><Relationship Id="rId32" Type="http://schemas.openxmlformats.org/officeDocument/2006/relationships/hyperlink" Target="https://radius-projekt.home.pl/pub/RZUTY/J200/RZUTY%20BUD%202/pietro%20III%20%281%29.pdf" TargetMode="External"/><Relationship Id="rId5" Type="http://schemas.openxmlformats.org/officeDocument/2006/relationships/hyperlink" Target="http://radius-projekt.home.pl/pub/RZUTY/J200/POMIESZCZENIA%20BUD%202/PIETRO%20IV/427_IV.pdf" TargetMode="External"/><Relationship Id="rId15" Type="http://schemas.openxmlformats.org/officeDocument/2006/relationships/hyperlink" Target="https://radius-projekt.home.pl/pub/RZUTY/J200/POMIESZCZENIA%20BUD%202/PIWNICA/MAGAZYN%2010.pdf" TargetMode="External"/><Relationship Id="rId23" Type="http://schemas.openxmlformats.org/officeDocument/2006/relationships/hyperlink" Target="https://radius-projekt.home.pl/pub/RZUTY/J200/RZUTY%20BUD%202/piwnica.pdf" TargetMode="External"/><Relationship Id="rId28" Type="http://schemas.openxmlformats.org/officeDocument/2006/relationships/hyperlink" Target="https://radius-projekt.home.pl/pub/RZUTY/J200/POMIESZCZENIA%20BUD%202/PIETRO%20IV/416A_IV.pdf" TargetMode="External"/><Relationship Id="rId36" Type="http://schemas.openxmlformats.org/officeDocument/2006/relationships/table" Target="../tables/table1.xml"/><Relationship Id="rId10" Type="http://schemas.openxmlformats.org/officeDocument/2006/relationships/hyperlink" Target="http://radius-projekt.home.pl/pub/RZUTY/J200/RZUTY%20BUD%202/pietro%20IV.pdf" TargetMode="External"/><Relationship Id="rId19" Type="http://schemas.openxmlformats.org/officeDocument/2006/relationships/hyperlink" Target="https://radius-projekt.home.pl/pub/RZUTY/J200/POMIESZCZENIA%20BUD%202/PIWNICA/MAGAZYN%2020%20%281%29.pdf" TargetMode="External"/><Relationship Id="rId31" Type="http://schemas.openxmlformats.org/officeDocument/2006/relationships/hyperlink" Target="http://radius-projekt.home.pl/pub/RZUTY/J200/RZUTY%20BUD%202/pietro%20IV.pdf" TargetMode="External"/><Relationship Id="rId4" Type="http://schemas.openxmlformats.org/officeDocument/2006/relationships/hyperlink" Target="http://radius-projekt.home.pl/pub/RZUTY/J200/POMIESZCZENIA%20BUD%202/PIETRO%20IV/426_IV.pdf" TargetMode="External"/><Relationship Id="rId9" Type="http://schemas.openxmlformats.org/officeDocument/2006/relationships/hyperlink" Target="http://radius-projekt.home.pl/pub/RZUTY/J200/POMIESZCZENIA%20BUD%202/PIETRO%20III/300_III.pdf" TargetMode="External"/><Relationship Id="rId14" Type="http://schemas.openxmlformats.org/officeDocument/2006/relationships/hyperlink" Target="https://radius-projekt.home.pl/pub/RZUTY/J200/POMIESZCZENIA%20BUD%202/PIWNICA/MAGAZYN%208.pdf" TargetMode="External"/><Relationship Id="rId22" Type="http://schemas.openxmlformats.org/officeDocument/2006/relationships/hyperlink" Target="https://radius-projekt.home.pl/pub/RZUTY/J200/RZUTY%20BUD%202/piwnica.pdf" TargetMode="External"/><Relationship Id="rId27" Type="http://schemas.openxmlformats.org/officeDocument/2006/relationships/hyperlink" Target="https://radius-projekt.home.pl/pub/RZUTY/J200/POMIESZCZENIA%20BUD%202/PIETRO%20III/312_III.pdf" TargetMode="External"/><Relationship Id="rId30" Type="http://schemas.openxmlformats.org/officeDocument/2006/relationships/hyperlink" Target="http://radius-projekt.home.pl/pub/RZUTY/J200/RZUTY%20BUD%202/pietro%20IV.pdf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radius-projekt.home.pl/pub/RZUTY/J200/POMIESZCZENIA%20BUD%202/PIETRO%20I/150.pdf" TargetMode="External"/><Relationship Id="rId13" Type="http://schemas.openxmlformats.org/officeDocument/2006/relationships/hyperlink" Target="http://radius-projekt.home.pl/pub/RZUTY/J200/RZUTY%20BUD%202/pietro%20IV.pdf" TargetMode="External"/><Relationship Id="rId18" Type="http://schemas.openxmlformats.org/officeDocument/2006/relationships/hyperlink" Target="https://radius-projekt.home.pl/pub/RZUTY/J200/POMIESZCZENIA%20BUD%202/PIWNICA/MAGAZYN%2019.pdf" TargetMode="External"/><Relationship Id="rId26" Type="http://schemas.openxmlformats.org/officeDocument/2006/relationships/hyperlink" Target="http://radius-projekt.home.pl/pub/RZUTY/J200/RZUTY%20BUD%202/antresola.pdf" TargetMode="External"/><Relationship Id="rId3" Type="http://schemas.openxmlformats.org/officeDocument/2006/relationships/hyperlink" Target="http://radius-projekt.home.pl/pub/RZUTY/J200/POMIESZCZENIA%20BUD%202/PIETRO%20IV/417_IV.pdf" TargetMode="External"/><Relationship Id="rId21" Type="http://schemas.openxmlformats.org/officeDocument/2006/relationships/hyperlink" Target="https://radius-projekt.home.pl/pub/RZUTY/J200/RZUTY%20BUD%202/piwnica.pdf" TargetMode="External"/><Relationship Id="rId34" Type="http://schemas.openxmlformats.org/officeDocument/2006/relationships/hyperlink" Target="https://radius-projekt.home.pl/pub/RZUTY/J200/BUD%205/BUD%205%2C%20III%20p.pdf" TargetMode="External"/><Relationship Id="rId7" Type="http://schemas.openxmlformats.org/officeDocument/2006/relationships/hyperlink" Target="http://radius-projekt.home.pl/pub/RZUTY/J200/RZUTY%20BUD%202/pietro%20I.pdf" TargetMode="External"/><Relationship Id="rId12" Type="http://schemas.openxmlformats.org/officeDocument/2006/relationships/hyperlink" Target="http://radius-projekt.home.pl/pub/RZUTY/J200/RZUTY%20BUD%202/pietro%20IV.pdf" TargetMode="External"/><Relationship Id="rId17" Type="http://schemas.openxmlformats.org/officeDocument/2006/relationships/hyperlink" Target="https://radius-projekt.home.pl/pub/RZUTY/J200/POMIESZCZENIA%20BUD%202/PIWNICA/MAGAZYN%2018.pdf" TargetMode="External"/><Relationship Id="rId25" Type="http://schemas.openxmlformats.org/officeDocument/2006/relationships/hyperlink" Target="https://radius-projekt.home.pl/pub/RZUTY/J200/RZUTY%20BUD%202/piwnica.pdf" TargetMode="External"/><Relationship Id="rId33" Type="http://schemas.openxmlformats.org/officeDocument/2006/relationships/hyperlink" Target="https://radius-projekt.home.pl/pub/RZUTY/J200/BUD%205/POMIESZCZENIA/PI%C4%98TRO%20III/40.pdf" TargetMode="External"/><Relationship Id="rId2" Type="http://schemas.openxmlformats.org/officeDocument/2006/relationships/hyperlink" Target="http://radius-projekt.home.pl/pub/RZUTY/J200/POMIESZCZENIA%20BUD%202/PIETRO%20IV/429_IV.pdf" TargetMode="External"/><Relationship Id="rId16" Type="http://schemas.openxmlformats.org/officeDocument/2006/relationships/hyperlink" Target="https://radius-projekt.home.pl/pub/RZUTY/J200/POMIESZCZENIA%20BUD%202/PIWNICA/MAGAZYN%2011.pdf" TargetMode="External"/><Relationship Id="rId20" Type="http://schemas.openxmlformats.org/officeDocument/2006/relationships/hyperlink" Target="https://radius-projekt.home.pl/pub/RZUTY/J200/RZUTY%20BUD%202/piwnica.pdf" TargetMode="External"/><Relationship Id="rId29" Type="http://schemas.openxmlformats.org/officeDocument/2006/relationships/hyperlink" Target="https://radius-projekt.home.pl/pub/RZUTY/J200/RZUTY%20BUD%202/pietro%20III%20%281%29.pdf" TargetMode="External"/><Relationship Id="rId1" Type="http://schemas.openxmlformats.org/officeDocument/2006/relationships/hyperlink" Target="http://radius-projekt.home.pl/pub/RZUTY/J200/POMIESZCZENIA%20BUD%202/ANTRESOLA/0A6.pdf" TargetMode="External"/><Relationship Id="rId6" Type="http://schemas.openxmlformats.org/officeDocument/2006/relationships/hyperlink" Target="http://radius-projekt.home.pl/pub/RZUTY/J200/POMIESZCZENIA%20BUD%202/PIETRO%20IV/428_IV.pdf" TargetMode="External"/><Relationship Id="rId11" Type="http://schemas.openxmlformats.org/officeDocument/2006/relationships/hyperlink" Target="http://radius-projekt.home.pl/pub/RZUTY/J200/RZUTY%20BUD%202/pietro%20IV.pdf" TargetMode="External"/><Relationship Id="rId24" Type="http://schemas.openxmlformats.org/officeDocument/2006/relationships/hyperlink" Target="https://radius-projekt.home.pl/pub/RZUTY/J200/RZUTY%20BUD%202/piwnica.pdf" TargetMode="External"/><Relationship Id="rId32" Type="http://schemas.openxmlformats.org/officeDocument/2006/relationships/hyperlink" Target="https://radius-projekt.home.pl/pub/RZUTY/J200/RZUTY%20BUD%202/pietro%20III%20%281%29.pdf" TargetMode="External"/><Relationship Id="rId5" Type="http://schemas.openxmlformats.org/officeDocument/2006/relationships/hyperlink" Target="http://radius-projekt.home.pl/pub/RZUTY/J200/POMIESZCZENIA%20BUD%202/PIETRO%20IV/427_IV.pdf" TargetMode="External"/><Relationship Id="rId15" Type="http://schemas.openxmlformats.org/officeDocument/2006/relationships/hyperlink" Target="https://radius-projekt.home.pl/pub/RZUTY/J200/POMIESZCZENIA%20BUD%202/PIWNICA/MAGAZYN%2010.pdf" TargetMode="External"/><Relationship Id="rId23" Type="http://schemas.openxmlformats.org/officeDocument/2006/relationships/hyperlink" Target="https://radius-projekt.home.pl/pub/RZUTY/J200/RZUTY%20BUD%202/piwnica.pdf" TargetMode="External"/><Relationship Id="rId28" Type="http://schemas.openxmlformats.org/officeDocument/2006/relationships/hyperlink" Target="https://radius-projekt.home.pl/pub/RZUTY/J200/POMIESZCZENIA%20BUD%202/PIETRO%20IV/416A_IV.pdf" TargetMode="External"/><Relationship Id="rId36" Type="http://schemas.openxmlformats.org/officeDocument/2006/relationships/table" Target="../tables/table7.xml"/><Relationship Id="rId10" Type="http://schemas.openxmlformats.org/officeDocument/2006/relationships/hyperlink" Target="http://radius-projekt.home.pl/pub/RZUTY/J200/RZUTY%20BUD%202/pietro%20IV.pdf" TargetMode="External"/><Relationship Id="rId19" Type="http://schemas.openxmlformats.org/officeDocument/2006/relationships/hyperlink" Target="https://radius-projekt.home.pl/pub/RZUTY/J200/POMIESZCZENIA%20BUD%202/PIWNICA/MAGAZYN%2020%20%281%29.pdf" TargetMode="External"/><Relationship Id="rId31" Type="http://schemas.openxmlformats.org/officeDocument/2006/relationships/hyperlink" Target="http://radius-projekt.home.pl/pub/RZUTY/J200/RZUTY%20BUD%202/pietro%20IV.pdf" TargetMode="External"/><Relationship Id="rId4" Type="http://schemas.openxmlformats.org/officeDocument/2006/relationships/hyperlink" Target="http://radius-projekt.home.pl/pub/RZUTY/J200/POMIESZCZENIA%20BUD%202/PIETRO%20IV/426_IV.pdf" TargetMode="External"/><Relationship Id="rId9" Type="http://schemas.openxmlformats.org/officeDocument/2006/relationships/hyperlink" Target="http://radius-projekt.home.pl/pub/RZUTY/J200/POMIESZCZENIA%20BUD%202/PIETRO%20III/300_III.pdf" TargetMode="External"/><Relationship Id="rId14" Type="http://schemas.openxmlformats.org/officeDocument/2006/relationships/hyperlink" Target="https://radius-projekt.home.pl/pub/RZUTY/J200/POMIESZCZENIA%20BUD%202/PIWNICA/MAGAZYN%208.pdf" TargetMode="External"/><Relationship Id="rId22" Type="http://schemas.openxmlformats.org/officeDocument/2006/relationships/hyperlink" Target="https://radius-projekt.home.pl/pub/RZUTY/J200/RZUTY%20BUD%202/piwnica.pdf" TargetMode="External"/><Relationship Id="rId27" Type="http://schemas.openxmlformats.org/officeDocument/2006/relationships/hyperlink" Target="https://radius-projekt.home.pl/pub/RZUTY/J200/POMIESZCZENIA%20BUD%202/PIETRO%20III/312_III.pdf" TargetMode="External"/><Relationship Id="rId30" Type="http://schemas.openxmlformats.org/officeDocument/2006/relationships/hyperlink" Target="http://radius-projekt.home.pl/pub/RZUTY/J200/RZUTY%20BUD%202/pietro%20IV.pdf" TargetMode="External"/><Relationship Id="rId35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P27"/>
  <sheetViews>
    <sheetView zoomScale="50" zoomScaleNormal="50" zoomScalePageLayoutView="85" workbookViewId="0">
      <pane ySplit="1" topLeftCell="A2" activePane="bottomLeft" state="frozen"/>
      <selection pane="bottomLeft"/>
    </sheetView>
  </sheetViews>
  <sheetFormatPr defaultColWidth="45" defaultRowHeight="23.25" x14ac:dyDescent="0.35"/>
  <cols>
    <col min="1" max="1" width="9.85546875" style="25" customWidth="1"/>
    <col min="2" max="2" width="32.7109375" style="25" customWidth="1"/>
    <col min="3" max="3" width="27.28515625" style="25" customWidth="1"/>
    <col min="4" max="4" width="20.42578125" style="25" customWidth="1"/>
    <col min="5" max="5" width="25.140625" style="25" customWidth="1"/>
    <col min="6" max="6" width="40.85546875" style="25" customWidth="1"/>
    <col min="7" max="7" width="45.140625" style="25" customWidth="1"/>
    <col min="8" max="9" width="27.28515625" style="25" customWidth="1"/>
    <col min="10" max="10" width="28.28515625" style="33" customWidth="1"/>
    <col min="11" max="11" width="36" style="34" customWidth="1"/>
    <col min="12" max="12" width="39.140625" style="33" customWidth="1"/>
    <col min="13" max="13" width="30.85546875" style="33" hidden="1" customWidth="1"/>
    <col min="14" max="14" width="44.7109375" style="35" customWidth="1"/>
    <col min="15" max="15" width="31.28515625" style="33" customWidth="1"/>
    <col min="16" max="16" width="52.28515625" style="25" customWidth="1"/>
    <col min="17" max="16384" width="45" style="25"/>
  </cols>
  <sheetData>
    <row r="1" spans="1:16" s="24" customFormat="1" ht="52.15" customHeight="1" x14ac:dyDescent="0.25">
      <c r="A1" s="13" t="s">
        <v>10</v>
      </c>
      <c r="B1" s="13" t="s">
        <v>32</v>
      </c>
      <c r="C1" s="13" t="s">
        <v>2</v>
      </c>
      <c r="D1" s="13" t="s">
        <v>3</v>
      </c>
      <c r="E1" s="13" t="s">
        <v>11</v>
      </c>
      <c r="F1" s="85" t="s">
        <v>46</v>
      </c>
      <c r="G1" s="13" t="s">
        <v>26</v>
      </c>
      <c r="H1" s="13" t="s">
        <v>4</v>
      </c>
      <c r="I1" s="13" t="s">
        <v>39</v>
      </c>
      <c r="J1" s="14" t="s">
        <v>9</v>
      </c>
      <c r="K1" s="15" t="s">
        <v>5</v>
      </c>
      <c r="L1" s="14" t="s">
        <v>57</v>
      </c>
      <c r="M1" s="14" t="s">
        <v>6</v>
      </c>
      <c r="N1" s="16" t="s">
        <v>8</v>
      </c>
      <c r="O1" s="14" t="s">
        <v>27</v>
      </c>
      <c r="P1" s="14" t="s">
        <v>12</v>
      </c>
    </row>
    <row r="2" spans="1:16" s="24" customFormat="1" ht="44.1" customHeight="1" x14ac:dyDescent="0.25">
      <c r="A2" s="72">
        <v>1</v>
      </c>
      <c r="B2" s="47" t="s">
        <v>1</v>
      </c>
      <c r="C2" s="47">
        <v>2</v>
      </c>
      <c r="D2" s="47">
        <v>-1</v>
      </c>
      <c r="E2" s="69">
        <v>8</v>
      </c>
      <c r="F2" s="74">
        <v>32.58</v>
      </c>
      <c r="G2" s="69" t="s">
        <v>15</v>
      </c>
      <c r="H2" s="42" t="s">
        <v>21</v>
      </c>
      <c r="I2" s="42" t="s">
        <v>21</v>
      </c>
      <c r="J2" s="48" t="s">
        <v>41</v>
      </c>
      <c r="K2" s="49" t="s">
        <v>42</v>
      </c>
      <c r="L2" s="126">
        <v>22</v>
      </c>
      <c r="M2" s="47"/>
      <c r="N2" s="51">
        <v>0.1</v>
      </c>
      <c r="O2" s="50">
        <v>4.26</v>
      </c>
      <c r="P2" s="69" t="s">
        <v>52</v>
      </c>
    </row>
    <row r="3" spans="1:16" s="24" customFormat="1" ht="44.1" customHeight="1" x14ac:dyDescent="0.25">
      <c r="A3" s="163">
        <v>2</v>
      </c>
      <c r="B3" s="164" t="s">
        <v>1</v>
      </c>
      <c r="C3" s="164">
        <v>2</v>
      </c>
      <c r="D3" s="164">
        <v>-1</v>
      </c>
      <c r="E3" s="165">
        <v>10</v>
      </c>
      <c r="F3" s="166">
        <v>37.44</v>
      </c>
      <c r="G3" s="165" t="s">
        <v>15</v>
      </c>
      <c r="H3" s="167" t="s">
        <v>21</v>
      </c>
      <c r="I3" s="167" t="s">
        <v>21</v>
      </c>
      <c r="J3" s="168" t="s">
        <v>41</v>
      </c>
      <c r="K3" s="169" t="s">
        <v>42</v>
      </c>
      <c r="L3" s="170">
        <v>22</v>
      </c>
      <c r="M3" s="164"/>
      <c r="N3" s="171">
        <v>0.1</v>
      </c>
      <c r="O3" s="172">
        <v>4.26</v>
      </c>
      <c r="P3" s="165" t="s">
        <v>52</v>
      </c>
    </row>
    <row r="4" spans="1:16" ht="44.1" customHeight="1" x14ac:dyDescent="0.35">
      <c r="A4" s="72">
        <v>3</v>
      </c>
      <c r="B4" s="47" t="s">
        <v>1</v>
      </c>
      <c r="C4" s="47">
        <v>2</v>
      </c>
      <c r="D4" s="47">
        <v>-1</v>
      </c>
      <c r="E4" s="69">
        <v>11</v>
      </c>
      <c r="F4" s="74">
        <v>47.27</v>
      </c>
      <c r="G4" s="69" t="s">
        <v>15</v>
      </c>
      <c r="H4" s="42" t="s">
        <v>21</v>
      </c>
      <c r="I4" s="42" t="s">
        <v>21</v>
      </c>
      <c r="J4" s="48" t="s">
        <v>41</v>
      </c>
      <c r="K4" s="49" t="s">
        <v>42</v>
      </c>
      <c r="L4" s="126">
        <v>22</v>
      </c>
      <c r="M4" s="47"/>
      <c r="N4" s="51">
        <v>0.1</v>
      </c>
      <c r="O4" s="50">
        <v>4.26</v>
      </c>
      <c r="P4" s="69" t="s">
        <v>52</v>
      </c>
    </row>
    <row r="5" spans="1:16" ht="44.1" customHeight="1" x14ac:dyDescent="0.35">
      <c r="A5" s="163">
        <v>4</v>
      </c>
      <c r="B5" s="164" t="s">
        <v>1</v>
      </c>
      <c r="C5" s="164">
        <v>2</v>
      </c>
      <c r="D5" s="164">
        <v>-1</v>
      </c>
      <c r="E5" s="165">
        <v>18</v>
      </c>
      <c r="F5" s="166">
        <v>78.2</v>
      </c>
      <c r="G5" s="165" t="s">
        <v>15</v>
      </c>
      <c r="H5" s="167" t="s">
        <v>21</v>
      </c>
      <c r="I5" s="167" t="s">
        <v>21</v>
      </c>
      <c r="J5" s="168" t="s">
        <v>41</v>
      </c>
      <c r="K5" s="169" t="s">
        <v>42</v>
      </c>
      <c r="L5" s="170">
        <v>22</v>
      </c>
      <c r="M5" s="164"/>
      <c r="N5" s="171">
        <v>0.1</v>
      </c>
      <c r="O5" s="172">
        <v>4.26</v>
      </c>
      <c r="P5" s="165" t="s">
        <v>52</v>
      </c>
    </row>
    <row r="6" spans="1:16" ht="44.1" customHeight="1" x14ac:dyDescent="0.35">
      <c r="A6" s="72">
        <v>5</v>
      </c>
      <c r="B6" s="47" t="s">
        <v>1</v>
      </c>
      <c r="C6" s="47">
        <v>2</v>
      </c>
      <c r="D6" s="47">
        <v>-1</v>
      </c>
      <c r="E6" s="69">
        <v>19</v>
      </c>
      <c r="F6" s="74">
        <v>49.09</v>
      </c>
      <c r="G6" s="69" t="s">
        <v>15</v>
      </c>
      <c r="H6" s="42" t="s">
        <v>21</v>
      </c>
      <c r="I6" s="42" t="s">
        <v>21</v>
      </c>
      <c r="J6" s="48" t="s">
        <v>41</v>
      </c>
      <c r="K6" s="49" t="s">
        <v>42</v>
      </c>
      <c r="L6" s="126">
        <v>22</v>
      </c>
      <c r="M6" s="47"/>
      <c r="N6" s="51">
        <v>0.1</v>
      </c>
      <c r="O6" s="50">
        <v>4.26</v>
      </c>
      <c r="P6" s="69" t="s">
        <v>52</v>
      </c>
    </row>
    <row r="7" spans="1:16" ht="44.1" customHeight="1" x14ac:dyDescent="0.35">
      <c r="A7" s="163">
        <v>6</v>
      </c>
      <c r="B7" s="164" t="s">
        <v>1</v>
      </c>
      <c r="C7" s="164">
        <v>2</v>
      </c>
      <c r="D7" s="164">
        <v>-1</v>
      </c>
      <c r="E7" s="165">
        <v>20</v>
      </c>
      <c r="F7" s="166">
        <v>50.55</v>
      </c>
      <c r="G7" s="165" t="s">
        <v>15</v>
      </c>
      <c r="H7" s="167" t="s">
        <v>21</v>
      </c>
      <c r="I7" s="167" t="s">
        <v>21</v>
      </c>
      <c r="J7" s="168" t="s">
        <v>41</v>
      </c>
      <c r="K7" s="169" t="s">
        <v>42</v>
      </c>
      <c r="L7" s="170">
        <v>22</v>
      </c>
      <c r="M7" s="164"/>
      <c r="N7" s="171">
        <v>0.1</v>
      </c>
      <c r="O7" s="172">
        <v>4.26</v>
      </c>
      <c r="P7" s="165" t="s">
        <v>52</v>
      </c>
    </row>
    <row r="8" spans="1:16" ht="44.1" customHeight="1" x14ac:dyDescent="0.35">
      <c r="A8" s="72">
        <v>7</v>
      </c>
      <c r="B8" s="47" t="s">
        <v>1</v>
      </c>
      <c r="C8" s="47">
        <v>2</v>
      </c>
      <c r="D8" s="69" t="s">
        <v>50</v>
      </c>
      <c r="E8" s="69" t="s">
        <v>51</v>
      </c>
      <c r="F8" s="74">
        <v>42.59</v>
      </c>
      <c r="G8" s="47" t="s">
        <v>15</v>
      </c>
      <c r="H8" s="123" t="s">
        <v>21</v>
      </c>
      <c r="I8" s="123" t="s">
        <v>21</v>
      </c>
      <c r="J8" s="124" t="s">
        <v>41</v>
      </c>
      <c r="K8" s="125" t="s">
        <v>42</v>
      </c>
      <c r="L8" s="126">
        <v>22</v>
      </c>
      <c r="M8" s="127"/>
      <c r="N8" s="128">
        <v>0.1</v>
      </c>
      <c r="O8" s="50">
        <v>4.26</v>
      </c>
      <c r="P8" s="69" t="s">
        <v>38</v>
      </c>
    </row>
    <row r="9" spans="1:16" ht="44.1" customHeight="1" x14ac:dyDescent="0.35">
      <c r="A9" s="163">
        <v>8</v>
      </c>
      <c r="B9" s="164" t="s">
        <v>1</v>
      </c>
      <c r="C9" s="164">
        <v>2</v>
      </c>
      <c r="D9" s="164">
        <v>1</v>
      </c>
      <c r="E9" s="165">
        <v>150</v>
      </c>
      <c r="F9" s="166">
        <v>548.54</v>
      </c>
      <c r="G9" s="164" t="s">
        <v>22</v>
      </c>
      <c r="H9" s="167" t="s">
        <v>21</v>
      </c>
      <c r="I9" s="167" t="s">
        <v>21</v>
      </c>
      <c r="J9" s="168" t="s">
        <v>41</v>
      </c>
      <c r="K9" s="169" t="s">
        <v>42</v>
      </c>
      <c r="L9" s="170">
        <v>22</v>
      </c>
      <c r="M9" s="164"/>
      <c r="N9" s="171">
        <v>0.1</v>
      </c>
      <c r="O9" s="172">
        <v>4.26</v>
      </c>
      <c r="P9" s="165" t="s">
        <v>52</v>
      </c>
    </row>
    <row r="10" spans="1:16" ht="44.1" customHeight="1" x14ac:dyDescent="0.35">
      <c r="A10" s="72">
        <v>9</v>
      </c>
      <c r="B10" s="47" t="s">
        <v>1</v>
      </c>
      <c r="C10" s="47">
        <v>2</v>
      </c>
      <c r="D10" s="47">
        <v>3</v>
      </c>
      <c r="E10" s="69">
        <v>300</v>
      </c>
      <c r="F10" s="74">
        <v>416</v>
      </c>
      <c r="G10" s="47" t="s">
        <v>22</v>
      </c>
      <c r="H10" s="42" t="s">
        <v>21</v>
      </c>
      <c r="I10" s="42" t="s">
        <v>21</v>
      </c>
      <c r="J10" s="48" t="s">
        <v>41</v>
      </c>
      <c r="K10" s="49" t="s">
        <v>42</v>
      </c>
      <c r="L10" s="126">
        <v>22</v>
      </c>
      <c r="M10" s="47"/>
      <c r="N10" s="51">
        <v>0.1</v>
      </c>
      <c r="O10" s="50">
        <v>4.26</v>
      </c>
      <c r="P10" s="69" t="s">
        <v>52</v>
      </c>
    </row>
    <row r="11" spans="1:16" ht="44.1" customHeight="1" x14ac:dyDescent="0.35">
      <c r="A11" s="163">
        <v>10</v>
      </c>
      <c r="B11" s="164" t="s">
        <v>1</v>
      </c>
      <c r="C11" s="164">
        <v>2</v>
      </c>
      <c r="D11" s="164">
        <v>3</v>
      </c>
      <c r="E11" s="165">
        <v>312</v>
      </c>
      <c r="F11" s="166">
        <v>36.74</v>
      </c>
      <c r="G11" s="164" t="s">
        <v>22</v>
      </c>
      <c r="H11" s="167" t="s">
        <v>21</v>
      </c>
      <c r="I11" s="167" t="s">
        <v>21</v>
      </c>
      <c r="J11" s="168" t="s">
        <v>41</v>
      </c>
      <c r="K11" s="169" t="s">
        <v>42</v>
      </c>
      <c r="L11" s="170">
        <v>22</v>
      </c>
      <c r="M11" s="164"/>
      <c r="N11" s="171">
        <v>0.1</v>
      </c>
      <c r="O11" s="172">
        <v>4.26</v>
      </c>
      <c r="P11" s="165" t="s">
        <v>53</v>
      </c>
    </row>
    <row r="12" spans="1:16" ht="44.1" customHeight="1" x14ac:dyDescent="0.35">
      <c r="A12" s="72">
        <v>11</v>
      </c>
      <c r="B12" s="47" t="s">
        <v>1</v>
      </c>
      <c r="C12" s="47">
        <v>2</v>
      </c>
      <c r="D12" s="47">
        <v>4</v>
      </c>
      <c r="E12" s="69" t="s">
        <v>54</v>
      </c>
      <c r="F12" s="74">
        <v>30.2</v>
      </c>
      <c r="G12" s="47" t="s">
        <v>22</v>
      </c>
      <c r="H12" s="42" t="s">
        <v>21</v>
      </c>
      <c r="I12" s="42" t="s">
        <v>21</v>
      </c>
      <c r="J12" s="48" t="s">
        <v>41</v>
      </c>
      <c r="K12" s="49" t="s">
        <v>42</v>
      </c>
      <c r="L12" s="126">
        <v>22</v>
      </c>
      <c r="M12" s="47"/>
      <c r="N12" s="51">
        <v>0.1</v>
      </c>
      <c r="O12" s="50">
        <v>4.26</v>
      </c>
      <c r="P12" s="69" t="s">
        <v>55</v>
      </c>
    </row>
    <row r="13" spans="1:16" ht="44.1" customHeight="1" x14ac:dyDescent="0.35">
      <c r="A13" s="163">
        <v>12</v>
      </c>
      <c r="B13" s="164" t="s">
        <v>1</v>
      </c>
      <c r="C13" s="164">
        <v>2</v>
      </c>
      <c r="D13" s="164">
        <v>4</v>
      </c>
      <c r="E13" s="165">
        <v>417</v>
      </c>
      <c r="F13" s="166">
        <v>226.46</v>
      </c>
      <c r="G13" s="164" t="s">
        <v>22</v>
      </c>
      <c r="H13" s="167" t="s">
        <v>21</v>
      </c>
      <c r="I13" s="167" t="s">
        <v>21</v>
      </c>
      <c r="J13" s="168" t="s">
        <v>41</v>
      </c>
      <c r="K13" s="169" t="s">
        <v>42</v>
      </c>
      <c r="L13" s="170">
        <v>22</v>
      </c>
      <c r="M13" s="164"/>
      <c r="N13" s="171">
        <v>0.1</v>
      </c>
      <c r="O13" s="172">
        <v>4.26</v>
      </c>
      <c r="P13" s="165" t="s">
        <v>52</v>
      </c>
    </row>
    <row r="14" spans="1:16" ht="44.1" customHeight="1" x14ac:dyDescent="0.35">
      <c r="A14" s="72">
        <v>13</v>
      </c>
      <c r="B14" s="47" t="s">
        <v>1</v>
      </c>
      <c r="C14" s="47">
        <v>2</v>
      </c>
      <c r="D14" s="47">
        <v>4</v>
      </c>
      <c r="E14" s="69">
        <v>426</v>
      </c>
      <c r="F14" s="74">
        <v>41.4</v>
      </c>
      <c r="G14" s="47" t="s">
        <v>22</v>
      </c>
      <c r="H14" s="42" t="s">
        <v>21</v>
      </c>
      <c r="I14" s="42" t="s">
        <v>21</v>
      </c>
      <c r="J14" s="48" t="s">
        <v>41</v>
      </c>
      <c r="K14" s="49" t="s">
        <v>42</v>
      </c>
      <c r="L14" s="126">
        <v>22</v>
      </c>
      <c r="M14" s="47"/>
      <c r="N14" s="51">
        <v>0.1</v>
      </c>
      <c r="O14" s="50">
        <v>4.26</v>
      </c>
      <c r="P14" s="69" t="s">
        <v>52</v>
      </c>
    </row>
    <row r="15" spans="1:16" ht="44.1" customHeight="1" x14ac:dyDescent="0.35">
      <c r="A15" s="163">
        <v>14</v>
      </c>
      <c r="B15" s="164" t="s">
        <v>1</v>
      </c>
      <c r="C15" s="164">
        <v>2</v>
      </c>
      <c r="D15" s="164">
        <v>4</v>
      </c>
      <c r="E15" s="165">
        <v>427</v>
      </c>
      <c r="F15" s="166">
        <v>45.27</v>
      </c>
      <c r="G15" s="164" t="s">
        <v>22</v>
      </c>
      <c r="H15" s="167" t="s">
        <v>21</v>
      </c>
      <c r="I15" s="167" t="s">
        <v>21</v>
      </c>
      <c r="J15" s="168" t="s">
        <v>41</v>
      </c>
      <c r="K15" s="169" t="s">
        <v>42</v>
      </c>
      <c r="L15" s="170">
        <v>22</v>
      </c>
      <c r="M15" s="164"/>
      <c r="N15" s="171">
        <v>0.1</v>
      </c>
      <c r="O15" s="172">
        <v>4.26</v>
      </c>
      <c r="P15" s="165" t="s">
        <v>52</v>
      </c>
    </row>
    <row r="16" spans="1:16" ht="44.1" customHeight="1" x14ac:dyDescent="0.35">
      <c r="A16" s="72">
        <v>15</v>
      </c>
      <c r="B16" s="47" t="s">
        <v>1</v>
      </c>
      <c r="C16" s="47">
        <v>2</v>
      </c>
      <c r="D16" s="47">
        <v>4</v>
      </c>
      <c r="E16" s="69">
        <v>428</v>
      </c>
      <c r="F16" s="74">
        <v>32.68</v>
      </c>
      <c r="G16" s="47" t="s">
        <v>22</v>
      </c>
      <c r="H16" s="42" t="s">
        <v>21</v>
      </c>
      <c r="I16" s="42" t="s">
        <v>21</v>
      </c>
      <c r="J16" s="48" t="s">
        <v>41</v>
      </c>
      <c r="K16" s="49" t="s">
        <v>42</v>
      </c>
      <c r="L16" s="126">
        <v>22</v>
      </c>
      <c r="M16" s="47"/>
      <c r="N16" s="51">
        <v>0.1</v>
      </c>
      <c r="O16" s="50">
        <v>4.26</v>
      </c>
      <c r="P16" s="69" t="s">
        <v>52</v>
      </c>
    </row>
    <row r="17" spans="1:16" ht="44.1" customHeight="1" x14ac:dyDescent="0.35">
      <c r="A17" s="163">
        <v>16</v>
      </c>
      <c r="B17" s="164" t="s">
        <v>1</v>
      </c>
      <c r="C17" s="164">
        <v>2</v>
      </c>
      <c r="D17" s="164">
        <v>4</v>
      </c>
      <c r="E17" s="165">
        <v>429</v>
      </c>
      <c r="F17" s="166">
        <v>631</v>
      </c>
      <c r="G17" s="164" t="s">
        <v>22</v>
      </c>
      <c r="H17" s="167" t="s">
        <v>21</v>
      </c>
      <c r="I17" s="167" t="s">
        <v>21</v>
      </c>
      <c r="J17" s="168" t="s">
        <v>41</v>
      </c>
      <c r="K17" s="169" t="s">
        <v>42</v>
      </c>
      <c r="L17" s="170">
        <v>22</v>
      </c>
      <c r="M17" s="164"/>
      <c r="N17" s="171">
        <v>0.1</v>
      </c>
      <c r="O17" s="172">
        <v>4.26</v>
      </c>
      <c r="P17" s="165" t="s">
        <v>52</v>
      </c>
    </row>
    <row r="18" spans="1:16" ht="44.1" customHeight="1" x14ac:dyDescent="0.35">
      <c r="A18" s="72">
        <v>17</v>
      </c>
      <c r="B18" s="47" t="s">
        <v>1</v>
      </c>
      <c r="C18" s="47">
        <v>5</v>
      </c>
      <c r="D18" s="47">
        <v>3</v>
      </c>
      <c r="E18" s="69">
        <v>40</v>
      </c>
      <c r="F18" s="74">
        <v>37.65</v>
      </c>
      <c r="G18" s="47" t="s">
        <v>22</v>
      </c>
      <c r="H18" s="42" t="s">
        <v>21</v>
      </c>
      <c r="I18" s="42" t="s">
        <v>21</v>
      </c>
      <c r="J18" s="48" t="s">
        <v>41</v>
      </c>
      <c r="K18" s="49" t="s">
        <v>42</v>
      </c>
      <c r="L18" s="126">
        <v>22</v>
      </c>
      <c r="M18" s="47"/>
      <c r="N18" s="51">
        <v>0.1</v>
      </c>
      <c r="O18" s="50">
        <v>4.26</v>
      </c>
      <c r="P18" s="69" t="s">
        <v>38</v>
      </c>
    </row>
    <row r="19" spans="1:16" x14ac:dyDescent="0.35">
      <c r="A19" s="72"/>
      <c r="B19" s="47"/>
      <c r="C19" s="47"/>
      <c r="D19" s="69"/>
      <c r="E19" s="69"/>
      <c r="F19" s="73"/>
      <c r="G19" s="47"/>
      <c r="H19" s="42"/>
      <c r="I19" s="42"/>
      <c r="J19" s="48"/>
      <c r="K19" s="49"/>
      <c r="L19" s="50"/>
      <c r="M19" s="47"/>
      <c r="N19" s="51"/>
      <c r="O19" s="50"/>
      <c r="P19" s="69"/>
    </row>
    <row r="20" spans="1:16" x14ac:dyDescent="0.35">
      <c r="A20" s="26"/>
      <c r="B20" s="26"/>
      <c r="C20" s="26"/>
      <c r="D20" s="26"/>
      <c r="E20" s="26"/>
      <c r="F20" s="26"/>
      <c r="G20" s="187" t="s">
        <v>29</v>
      </c>
      <c r="H20" s="187"/>
      <c r="I20" s="187"/>
      <c r="J20" s="187"/>
      <c r="K20" s="187"/>
      <c r="L20" s="187"/>
      <c r="M20" s="187"/>
      <c r="N20" s="187"/>
      <c r="O20" s="188" t="str">
        <f>WSZYSTKIE!O27</f>
        <v xml:space="preserve"> * kurs z dnia 15.04.2024  z NBP (kurs średni)</v>
      </c>
      <c r="P20" s="188"/>
    </row>
    <row r="21" spans="1:16" x14ac:dyDescent="0.35">
      <c r="A21" s="26"/>
      <c r="B21" s="26"/>
      <c r="C21" s="26"/>
      <c r="D21" s="26"/>
      <c r="E21" s="26"/>
      <c r="F21" s="70"/>
      <c r="G21" s="27"/>
      <c r="H21" s="28"/>
      <c r="I21" s="28"/>
      <c r="J21" s="29"/>
      <c r="K21" s="31"/>
      <c r="L21" s="29"/>
      <c r="M21" s="29"/>
      <c r="N21" s="30"/>
      <c r="O21" s="29"/>
      <c r="P21" s="27"/>
    </row>
    <row r="22" spans="1:16" x14ac:dyDescent="0.35">
      <c r="A22" s="26"/>
      <c r="B22" s="26"/>
      <c r="C22" s="26"/>
      <c r="D22" s="26"/>
      <c r="E22" s="70"/>
      <c r="F22" s="26"/>
      <c r="G22" s="27"/>
      <c r="H22" s="28"/>
      <c r="I22" s="28"/>
      <c r="J22" s="29"/>
      <c r="K22" s="31"/>
      <c r="L22" s="29"/>
      <c r="M22" s="29"/>
      <c r="N22" s="30"/>
      <c r="O22" s="29"/>
      <c r="P22" s="27"/>
    </row>
    <row r="23" spans="1:16" x14ac:dyDescent="0.35">
      <c r="A23" s="26"/>
      <c r="B23" s="26"/>
      <c r="C23" s="26"/>
      <c r="D23" s="26"/>
      <c r="E23" s="70"/>
      <c r="F23" s="70"/>
      <c r="G23" s="27"/>
      <c r="H23" s="28"/>
      <c r="I23" s="28"/>
      <c r="J23" s="29"/>
      <c r="K23" s="31"/>
      <c r="L23" s="29"/>
      <c r="M23" s="29"/>
      <c r="N23" s="30"/>
      <c r="O23" s="29"/>
      <c r="P23" s="27"/>
    </row>
    <row r="24" spans="1:16" x14ac:dyDescent="0.35">
      <c r="A24" s="26"/>
      <c r="B24" s="26"/>
      <c r="C24" s="26"/>
      <c r="D24" s="26"/>
      <c r="E24" s="26"/>
      <c r="F24" s="26"/>
      <c r="G24" s="26"/>
      <c r="H24" s="32"/>
      <c r="I24" s="32"/>
      <c r="J24" s="29"/>
      <c r="K24" s="31"/>
      <c r="L24" s="29"/>
      <c r="M24" s="29"/>
      <c r="N24" s="30"/>
      <c r="O24" s="29"/>
      <c r="P24" s="27"/>
    </row>
    <row r="25" spans="1:16" x14ac:dyDescent="0.35">
      <c r="A25" s="26"/>
      <c r="B25" s="26"/>
      <c r="C25" s="26"/>
      <c r="D25" s="26"/>
      <c r="E25" s="26"/>
      <c r="F25" s="26"/>
      <c r="G25" s="26"/>
      <c r="H25" s="32"/>
      <c r="I25" s="32"/>
      <c r="J25" s="29"/>
      <c r="K25" s="31"/>
      <c r="L25" s="29"/>
      <c r="M25" s="29"/>
      <c r="N25" s="30"/>
      <c r="O25" s="29"/>
      <c r="P25" s="27"/>
    </row>
    <row r="26" spans="1:16" x14ac:dyDescent="0.35">
      <c r="A26" s="26"/>
      <c r="B26" s="26"/>
      <c r="C26" s="26"/>
      <c r="D26" s="26"/>
      <c r="E26" s="26"/>
      <c r="F26" s="26"/>
      <c r="G26" s="26"/>
      <c r="H26" s="28"/>
      <c r="I26" s="28"/>
      <c r="J26" s="29"/>
      <c r="K26" s="31"/>
      <c r="L26" s="29"/>
      <c r="M26" s="29"/>
      <c r="N26" s="30"/>
      <c r="O26" s="29"/>
      <c r="P26" s="27"/>
    </row>
    <row r="27" spans="1:16" x14ac:dyDescent="0.35">
      <c r="E27" s="71"/>
    </row>
  </sheetData>
  <mergeCells count="2">
    <mergeCell ref="G20:N20"/>
    <mergeCell ref="O20:P20"/>
  </mergeCells>
  <dataValidations count="2">
    <dataValidation type="list" allowBlank="1" showInputMessage="1" showErrorMessage="1" sqref="G24:G26 G2:G19" xr:uid="{00000000-0002-0000-0000-000000000000}">
      <formula1>Powierzchnia</formula1>
    </dataValidation>
    <dataValidation type="list" allowBlank="1" showInputMessage="1" showErrorMessage="1" sqref="B2:B26" xr:uid="{00000000-0002-0000-0000-000001000000}">
      <formula1>Nieruchomość</formula1>
    </dataValidation>
  </dataValidations>
  <hyperlinks>
    <hyperlink ref="H8" r:id="rId1" xr:uid="{6205BFF9-0AC0-4D16-9FCD-F1F2C7FA0D86}"/>
    <hyperlink ref="H17" r:id="rId2" xr:uid="{E7645839-1F97-4B21-A5F5-D33634378C26}"/>
    <hyperlink ref="H13" r:id="rId3" xr:uid="{2520854B-D8D7-4819-93A1-3C458974ADE8}"/>
    <hyperlink ref="H14" r:id="rId4" xr:uid="{44D508A2-C506-4D6A-9443-BFE1BFD7A31F}"/>
    <hyperlink ref="H15" r:id="rId5" xr:uid="{586D05CD-E027-4AA1-A2DB-78DBF81F92F0}"/>
    <hyperlink ref="H16" r:id="rId6" xr:uid="{B0049952-AE4A-4242-AC6E-91305B61F2B2}"/>
    <hyperlink ref="I9" r:id="rId7" xr:uid="{02ABB768-D6E0-4A94-9EC9-B7CE8910B941}"/>
    <hyperlink ref="H9" r:id="rId8" xr:uid="{190AC003-C866-42FF-A3FB-1BD87EB0F1E1}"/>
    <hyperlink ref="H10" r:id="rId9" xr:uid="{71D433DA-A1D6-4589-9F80-7FB3B955E98F}"/>
    <hyperlink ref="I14" r:id="rId10" xr:uid="{F81A65BE-9C2F-4059-B6FE-3F903532D085}"/>
    <hyperlink ref="I15" r:id="rId11" xr:uid="{73000AE7-B724-4AD2-BD05-16687DB6BD21}"/>
    <hyperlink ref="I16" r:id="rId12" xr:uid="{B99EE4D4-6C71-4BED-A5EA-168489ECB32B}"/>
    <hyperlink ref="I17" r:id="rId13" xr:uid="{0507BA6C-98E6-48BF-83F5-E82F7B208E08}"/>
    <hyperlink ref="H2" r:id="rId14" xr:uid="{D1BD27D2-BDD4-4FC1-AC49-7B28D7F0A652}"/>
    <hyperlink ref="H3" r:id="rId15" xr:uid="{51BA06CB-A63F-4EC8-A634-D033DF820FDF}"/>
    <hyperlink ref="H4" r:id="rId16" xr:uid="{062D3305-F14C-4E4A-84CD-CD13915016EA}"/>
    <hyperlink ref="H5" r:id="rId17" xr:uid="{7992BDFC-51C0-425B-A20F-BFBBC4BB8495}"/>
    <hyperlink ref="H6" r:id="rId18" xr:uid="{C1FE93DD-9E24-4A6D-A339-4EFF9C9C5BD4}"/>
    <hyperlink ref="H7" r:id="rId19" xr:uid="{F2D9755E-005D-4B83-AFA1-7CB50208ADEC}"/>
    <hyperlink ref="I2" r:id="rId20" xr:uid="{E71CA001-26BE-4086-BBE5-4B615CAF7D02}"/>
    <hyperlink ref="I3" r:id="rId21" xr:uid="{F1E2A5AE-2DD4-4CAF-B92B-C6D15D3889BB}"/>
    <hyperlink ref="I4" r:id="rId22" xr:uid="{7953AE7E-B981-4E19-9464-929B70D7C2A4}"/>
    <hyperlink ref="I5" r:id="rId23" xr:uid="{B08CF713-0F21-46F0-A718-04D99C29869E}"/>
    <hyperlink ref="I6" r:id="rId24" xr:uid="{DBE0BE7B-ECE3-4A9F-90E2-86F342E639BF}"/>
    <hyperlink ref="I7" r:id="rId25" xr:uid="{98645085-5590-420D-BEDC-D72262A9BC61}"/>
    <hyperlink ref="I8" r:id="rId26" xr:uid="{EDC32AEF-4C2A-403D-8B48-A3AC724F135E}"/>
    <hyperlink ref="H11" r:id="rId27" xr:uid="{B9341F39-6928-4432-8195-71CAECBB0BB1}"/>
    <hyperlink ref="H12" r:id="rId28" xr:uid="{38E14334-304F-4D13-853E-9AB27624C0FA}"/>
    <hyperlink ref="I11" r:id="rId29" xr:uid="{2EA0FC9C-5994-45A6-9343-DA3913354805}"/>
    <hyperlink ref="I13" r:id="rId30" xr:uid="{CDB0B9E0-82D9-4E4C-A304-1339609CCC4F}"/>
    <hyperlink ref="I12" r:id="rId31" xr:uid="{3FB1C1EB-CD67-47D4-B4BB-73D8AE3C06BF}"/>
    <hyperlink ref="I10" r:id="rId32" xr:uid="{E1FE93F0-9FCA-4A21-978A-32213B40D7A2}"/>
    <hyperlink ref="H18" r:id="rId33" xr:uid="{8CDF8C1C-86B5-40F2-939D-3C42C727AED0}"/>
    <hyperlink ref="I18" r:id="rId34" xr:uid="{B33206E5-3A20-4A57-BABF-48C49B5F3F40}"/>
  </hyperlinks>
  <pageMargins left="0.23622047244094491" right="0.23622047244094491" top="0.74803149606299213" bottom="0.74803149606299213" header="0.31496062992125984" footer="0.31496062992125984"/>
  <pageSetup paperSize="9" scale="24" orientation="landscape" r:id="rId35"/>
  <tableParts count="1">
    <tablePart r:id="rId3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/>
  <dimension ref="A1:P4"/>
  <sheetViews>
    <sheetView zoomScale="55" zoomScaleNormal="55" zoomScalePageLayoutView="80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7.28515625" bestFit="1" customWidth="1"/>
    <col min="2" max="2" width="21.28515625" bestFit="1" customWidth="1"/>
    <col min="3" max="3" width="14.140625" bestFit="1" customWidth="1"/>
    <col min="4" max="4" width="18.7109375" customWidth="1"/>
    <col min="5" max="5" width="18.28515625" customWidth="1"/>
    <col min="6" max="6" width="17" customWidth="1"/>
    <col min="7" max="7" width="19.140625" customWidth="1"/>
    <col min="8" max="8" width="8.7109375" bestFit="1" customWidth="1"/>
    <col min="9" max="9" width="23.5703125" bestFit="1" customWidth="1"/>
    <col min="10" max="10" width="18.5703125" bestFit="1" customWidth="1"/>
    <col min="11" max="11" width="23.5703125" bestFit="1" customWidth="1"/>
    <col min="12" max="12" width="34.85546875" bestFit="1" customWidth="1"/>
    <col min="13" max="13" width="23.5703125" bestFit="1" customWidth="1"/>
    <col min="14" max="14" width="35.7109375" bestFit="1" customWidth="1"/>
    <col min="15" max="15" width="29.28515625" customWidth="1"/>
    <col min="16" max="16" width="41.5703125" customWidth="1"/>
  </cols>
  <sheetData>
    <row r="1" spans="1:16" s="4" customFormat="1" ht="44.1" customHeight="1" x14ac:dyDescent="0.25">
      <c r="A1" s="97" t="s">
        <v>10</v>
      </c>
      <c r="B1" s="98" t="s">
        <v>0</v>
      </c>
      <c r="C1" s="98" t="s">
        <v>2</v>
      </c>
      <c r="D1" s="98" t="s">
        <v>3</v>
      </c>
      <c r="E1" s="98" t="s">
        <v>11</v>
      </c>
      <c r="F1" s="99" t="s">
        <v>40</v>
      </c>
      <c r="G1" s="98" t="s">
        <v>33</v>
      </c>
      <c r="H1" s="98" t="s">
        <v>4</v>
      </c>
      <c r="I1" s="98" t="s">
        <v>39</v>
      </c>
      <c r="J1" s="98" t="s">
        <v>9</v>
      </c>
      <c r="K1" s="100" t="s">
        <v>5</v>
      </c>
      <c r="L1" s="98" t="s">
        <v>57</v>
      </c>
      <c r="M1" s="98" t="s">
        <v>6</v>
      </c>
      <c r="N1" s="101" t="s">
        <v>8</v>
      </c>
      <c r="O1" s="98" t="s">
        <v>27</v>
      </c>
      <c r="P1" s="102" t="s">
        <v>12</v>
      </c>
    </row>
    <row r="2" spans="1:16" ht="44.1" customHeight="1" x14ac:dyDescent="0.25">
      <c r="A2" s="87"/>
      <c r="B2" s="88"/>
      <c r="C2" s="88"/>
      <c r="D2" s="88"/>
      <c r="E2" s="88"/>
      <c r="F2" s="88"/>
      <c r="G2" s="88"/>
      <c r="H2" s="94"/>
      <c r="I2" s="94"/>
      <c r="J2" s="79"/>
      <c r="K2" s="80"/>
      <c r="L2" s="80"/>
      <c r="M2" s="96"/>
      <c r="N2" s="95"/>
      <c r="O2" s="41"/>
      <c r="P2" s="86"/>
    </row>
    <row r="3" spans="1:16" ht="21" x14ac:dyDescent="0.25">
      <c r="A3" s="103"/>
      <c r="B3" s="104"/>
      <c r="C3" s="104"/>
      <c r="D3" s="105"/>
      <c r="E3" s="106"/>
      <c r="F3" s="107"/>
      <c r="G3" s="108"/>
      <c r="H3" s="109"/>
      <c r="I3" s="110"/>
      <c r="J3" s="111"/>
      <c r="K3" s="112"/>
      <c r="L3" s="111"/>
      <c r="M3" s="105"/>
      <c r="N3" s="113"/>
      <c r="O3" s="114"/>
      <c r="P3" s="115"/>
    </row>
    <row r="4" spans="1:16" ht="23.25" x14ac:dyDescent="0.35">
      <c r="A4" s="116"/>
      <c r="B4" s="116"/>
      <c r="C4" s="116"/>
      <c r="D4" s="116"/>
      <c r="E4" s="116"/>
      <c r="F4" s="117"/>
      <c r="G4" s="189" t="s">
        <v>30</v>
      </c>
      <c r="H4" s="189"/>
      <c r="I4" s="189"/>
      <c r="J4" s="189"/>
      <c r="K4" s="189"/>
      <c r="L4" s="189"/>
      <c r="M4" s="33"/>
      <c r="N4" s="35"/>
      <c r="O4" s="188" t="str">
        <f>WSZYSTKIE!O27</f>
        <v xml:space="preserve"> * kurs z dnia 15.04.2024  z NBP (kurs średni)</v>
      </c>
      <c r="P4" s="188"/>
    </row>
  </sheetData>
  <mergeCells count="2">
    <mergeCell ref="G4:L4"/>
    <mergeCell ref="O4:P4"/>
  </mergeCells>
  <phoneticPr fontId="35" type="noConversion"/>
  <dataValidations disablePrompts="1" count="4">
    <dataValidation type="list" allowBlank="1" showInputMessage="1" showErrorMessage="1" sqref="B2" xr:uid="{4335D35A-5602-47EB-BE5B-2A87422CA04A}">
      <formula1>Nieruchomość</formula1>
    </dataValidation>
    <dataValidation type="list" allowBlank="1" showInputMessage="1" showErrorMessage="1" sqref="G2" xr:uid="{E066F291-E6EC-42C8-8062-744D33046598}">
      <formula1>Powierzchnia</formula1>
    </dataValidation>
    <dataValidation type="list" allowBlank="1" showErrorMessage="1" sqref="B3" xr:uid="{36997024-6C47-48CF-8E98-53671791DA2A}">
      <formula1>Nieruchomość</formula1>
      <formula2>0</formula2>
    </dataValidation>
    <dataValidation type="list" allowBlank="1" showErrorMessage="1" sqref="G3" xr:uid="{3ED19FEB-F98C-4F41-AFC7-004E008542EB}">
      <formula1>Powierzchnia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1"/>
  <sheetViews>
    <sheetView zoomScale="50" zoomScaleNormal="50" workbookViewId="0"/>
  </sheetViews>
  <sheetFormatPr defaultRowHeight="15" x14ac:dyDescent="0.25"/>
  <cols>
    <col min="1" max="1" width="9.140625" customWidth="1"/>
    <col min="2" max="2" width="34.28515625" customWidth="1"/>
    <col min="3" max="3" width="21.140625" customWidth="1"/>
    <col min="4" max="4" width="21.28515625" customWidth="1"/>
    <col min="5" max="5" width="19.42578125" customWidth="1"/>
    <col min="6" max="6" width="27" customWidth="1"/>
    <col min="7" max="7" width="31.28515625" customWidth="1"/>
    <col min="8" max="9" width="26.28515625" customWidth="1"/>
    <col min="10" max="10" width="30.42578125" style="1" customWidth="1"/>
    <col min="11" max="11" width="38.85546875" style="2" customWidth="1"/>
    <col min="12" max="12" width="38.140625" style="1" customWidth="1"/>
    <col min="13" max="13" width="42.5703125" style="1" hidden="1" customWidth="1"/>
    <col min="14" max="14" width="40.7109375" style="3" customWidth="1"/>
    <col min="15" max="15" width="30.42578125" style="1" customWidth="1"/>
    <col min="16" max="16" width="69.42578125" customWidth="1"/>
    <col min="17" max="17" width="10.5703125" customWidth="1"/>
  </cols>
  <sheetData>
    <row r="1" spans="1:16" ht="57" customHeight="1" x14ac:dyDescent="0.25">
      <c r="A1" s="17" t="s">
        <v>10</v>
      </c>
      <c r="B1" s="17" t="s">
        <v>0</v>
      </c>
      <c r="C1" s="17" t="s">
        <v>2</v>
      </c>
      <c r="D1" s="17" t="s">
        <v>3</v>
      </c>
      <c r="E1" s="17" t="s">
        <v>11</v>
      </c>
      <c r="F1" s="17" t="s">
        <v>25</v>
      </c>
      <c r="G1" s="17" t="s">
        <v>26</v>
      </c>
      <c r="H1" s="17" t="s">
        <v>4</v>
      </c>
      <c r="I1" s="17" t="s">
        <v>39</v>
      </c>
      <c r="J1" s="18" t="s">
        <v>9</v>
      </c>
      <c r="K1" s="19" t="s">
        <v>5</v>
      </c>
      <c r="L1" s="18" t="s">
        <v>57</v>
      </c>
      <c r="M1" s="18" t="s">
        <v>6</v>
      </c>
      <c r="N1" s="20" t="s">
        <v>8</v>
      </c>
      <c r="O1" s="18" t="s">
        <v>27</v>
      </c>
      <c r="P1" s="18" t="s">
        <v>12</v>
      </c>
    </row>
    <row r="2" spans="1:16" ht="44.1" customHeight="1" x14ac:dyDescent="0.25">
      <c r="A2" s="131"/>
      <c r="B2" s="132"/>
      <c r="C2" s="133"/>
      <c r="D2" s="133"/>
      <c r="E2" s="133"/>
      <c r="F2" s="133"/>
      <c r="G2" s="133"/>
      <c r="H2" s="69"/>
      <c r="I2" s="69"/>
      <c r="J2" s="79"/>
      <c r="K2" s="80"/>
      <c r="L2" s="80"/>
      <c r="M2" s="134"/>
      <c r="N2" s="135"/>
      <c r="O2" s="136"/>
      <c r="P2" s="86"/>
    </row>
    <row r="3" spans="1:16" ht="43.9" customHeight="1" x14ac:dyDescent="0.35">
      <c r="B3" s="25"/>
      <c r="C3" s="25"/>
      <c r="D3" s="25"/>
      <c r="E3" s="25"/>
      <c r="F3" s="25"/>
      <c r="G3" s="190" t="s">
        <v>31</v>
      </c>
      <c r="H3" s="190"/>
      <c r="I3" s="190"/>
      <c r="J3" s="190"/>
      <c r="K3" s="190"/>
      <c r="L3" s="33"/>
      <c r="M3" s="33"/>
      <c r="N3" s="35"/>
      <c r="O3" s="188" t="str">
        <f>WSZYSTKIE!O27</f>
        <v xml:space="preserve"> * kurs z dnia 15.04.2024  z NBP (kurs średni)</v>
      </c>
      <c r="P3" s="188"/>
    </row>
    <row r="4" spans="1:16" ht="43.9" customHeight="1" x14ac:dyDescent="0.25"/>
    <row r="5" spans="1:16" ht="43.9" customHeight="1" x14ac:dyDescent="0.25"/>
    <row r="6" spans="1:16" ht="43.9" customHeight="1" x14ac:dyDescent="0.25"/>
    <row r="7" spans="1:16" ht="43.9" customHeight="1" x14ac:dyDescent="0.25">
      <c r="J7" s="191"/>
      <c r="K7" s="191"/>
    </row>
    <row r="8" spans="1:16" ht="43.9" customHeight="1" x14ac:dyDescent="0.25"/>
    <row r="9" spans="1:16" ht="43.9" customHeight="1" x14ac:dyDescent="0.25"/>
    <row r="10" spans="1:16" ht="43.9" customHeight="1" x14ac:dyDescent="0.25"/>
    <row r="11" spans="1:16" ht="43.9" customHeight="1" x14ac:dyDescent="0.25"/>
    <row r="12" spans="1:16" ht="43.9" customHeight="1" x14ac:dyDescent="0.25"/>
    <row r="13" spans="1:16" ht="43.9" customHeight="1" x14ac:dyDescent="0.25"/>
    <row r="14" spans="1:16" ht="43.9" customHeight="1" x14ac:dyDescent="0.25"/>
    <row r="15" spans="1:16" ht="43.9" customHeight="1" x14ac:dyDescent="0.25"/>
    <row r="16" spans="1:16" ht="43.9" customHeight="1" x14ac:dyDescent="0.25"/>
    <row r="17" ht="43.9" customHeight="1" x14ac:dyDescent="0.25"/>
    <row r="18" ht="43.9" customHeight="1" x14ac:dyDescent="0.25"/>
    <row r="19" ht="43.9" customHeight="1" x14ac:dyDescent="0.25"/>
    <row r="20" ht="43.9" customHeight="1" x14ac:dyDescent="0.25"/>
    <row r="21" ht="43.9" customHeight="1" x14ac:dyDescent="0.25"/>
    <row r="22" ht="43.9" customHeight="1" x14ac:dyDescent="0.25"/>
    <row r="23" ht="43.9" customHeight="1" x14ac:dyDescent="0.25"/>
    <row r="24" ht="43.9" customHeight="1" x14ac:dyDescent="0.25"/>
    <row r="25" ht="43.9" customHeight="1" x14ac:dyDescent="0.25"/>
    <row r="26" ht="43.9" customHeight="1" x14ac:dyDescent="0.25"/>
    <row r="27" ht="43.9" customHeight="1" x14ac:dyDescent="0.25"/>
    <row r="28" ht="43.9" customHeight="1" x14ac:dyDescent="0.25"/>
    <row r="29" ht="43.9" customHeight="1" x14ac:dyDescent="0.25"/>
    <row r="30" ht="43.9" customHeight="1" x14ac:dyDescent="0.25"/>
    <row r="31" ht="43.9" customHeight="1" x14ac:dyDescent="0.25"/>
    <row r="32" ht="43.9" customHeight="1" x14ac:dyDescent="0.25"/>
    <row r="33" ht="43.9" customHeight="1" x14ac:dyDescent="0.25"/>
    <row r="34" ht="43.9" customHeight="1" x14ac:dyDescent="0.25"/>
    <row r="35" ht="43.9" customHeight="1" x14ac:dyDescent="0.25"/>
    <row r="36" ht="43.9" customHeight="1" x14ac:dyDescent="0.25"/>
    <row r="37" ht="43.9" customHeight="1" x14ac:dyDescent="0.25"/>
    <row r="38" ht="43.9" customHeight="1" x14ac:dyDescent="0.25"/>
    <row r="39" ht="43.9" customHeight="1" x14ac:dyDescent="0.25"/>
    <row r="40" ht="43.9" customHeight="1" x14ac:dyDescent="0.25"/>
    <row r="41" ht="43.9" customHeight="1" x14ac:dyDescent="0.25"/>
    <row r="42" ht="43.9" customHeight="1" x14ac:dyDescent="0.25"/>
    <row r="43" ht="43.9" customHeight="1" x14ac:dyDescent="0.25"/>
    <row r="44" ht="43.9" customHeight="1" x14ac:dyDescent="0.25"/>
    <row r="45" ht="43.9" customHeight="1" x14ac:dyDescent="0.25"/>
    <row r="46" ht="43.9" customHeight="1" x14ac:dyDescent="0.25"/>
    <row r="47" ht="43.9" customHeight="1" x14ac:dyDescent="0.25"/>
    <row r="48" ht="43.9" customHeight="1" x14ac:dyDescent="0.25"/>
    <row r="49" ht="43.9" customHeight="1" x14ac:dyDescent="0.25"/>
    <row r="50" ht="43.9" customHeight="1" x14ac:dyDescent="0.25"/>
    <row r="51" ht="43.9" customHeight="1" x14ac:dyDescent="0.25"/>
  </sheetData>
  <mergeCells count="3">
    <mergeCell ref="O3:P3"/>
    <mergeCell ref="G3:K3"/>
    <mergeCell ref="J7:K7"/>
  </mergeCells>
  <dataValidations count="1">
    <dataValidation type="list" allowBlank="1" showInputMessage="1" showErrorMessage="1" sqref="G2" xr:uid="{8B2CE71B-98EA-4672-8BB6-7CDAB3BF72AB}">
      <formula1>Powierzchnia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5"/>
  <sheetViews>
    <sheetView zoomScale="50" zoomScaleNormal="50" workbookViewId="0"/>
  </sheetViews>
  <sheetFormatPr defaultRowHeight="15" x14ac:dyDescent="0.25"/>
  <cols>
    <col min="2" max="2" width="34.85546875" customWidth="1"/>
    <col min="3" max="3" width="28.28515625" customWidth="1"/>
    <col min="4" max="4" width="25" customWidth="1"/>
    <col min="5" max="5" width="23" customWidth="1"/>
    <col min="6" max="6" width="22.28515625" customWidth="1"/>
    <col min="7" max="7" width="36.28515625" customWidth="1"/>
    <col min="8" max="8" width="21.140625" customWidth="1"/>
    <col min="9" max="9" width="29.7109375" customWidth="1"/>
    <col min="10" max="10" width="28.140625" customWidth="1"/>
    <col min="11" max="11" width="39.140625" customWidth="1"/>
    <col min="12" max="12" width="34.28515625" customWidth="1"/>
    <col min="13" max="13" width="67.85546875" customWidth="1"/>
  </cols>
  <sheetData>
    <row r="1" spans="1:13" ht="61.15" customHeight="1" x14ac:dyDescent="0.25">
      <c r="A1" s="17" t="s">
        <v>10</v>
      </c>
      <c r="B1" s="17" t="s">
        <v>0</v>
      </c>
      <c r="C1" s="17" t="s">
        <v>2</v>
      </c>
      <c r="D1" s="17" t="s">
        <v>3</v>
      </c>
      <c r="E1" s="17" t="s">
        <v>11</v>
      </c>
      <c r="F1" s="17" t="s">
        <v>25</v>
      </c>
      <c r="G1" s="17" t="s">
        <v>26</v>
      </c>
      <c r="H1" s="17" t="s">
        <v>4</v>
      </c>
      <c r="I1" s="17" t="s">
        <v>39</v>
      </c>
      <c r="J1" s="18" t="s">
        <v>9</v>
      </c>
      <c r="K1" s="19" t="s">
        <v>5</v>
      </c>
      <c r="L1" s="18" t="s">
        <v>27</v>
      </c>
      <c r="M1" s="18" t="s">
        <v>12</v>
      </c>
    </row>
    <row r="2" spans="1:13" ht="43.9" customHeight="1" x14ac:dyDescent="0.25">
      <c r="A2" s="92"/>
      <c r="B2" s="118"/>
      <c r="C2" s="118"/>
      <c r="D2" s="118"/>
      <c r="E2" s="118"/>
      <c r="F2" s="118"/>
      <c r="G2" s="118"/>
      <c r="H2" s="42"/>
      <c r="I2" s="42"/>
      <c r="J2" s="119"/>
      <c r="K2" s="120"/>
      <c r="L2" s="121"/>
      <c r="M2" s="122"/>
    </row>
    <row r="3" spans="1:13" ht="43.9" customHeight="1" x14ac:dyDescent="0.25">
      <c r="B3" s="26"/>
    </row>
    <row r="4" spans="1:13" ht="43.9" customHeight="1" x14ac:dyDescent="0.25">
      <c r="G4" s="190" t="s">
        <v>35</v>
      </c>
      <c r="H4" s="190"/>
      <c r="I4" s="190"/>
      <c r="J4" s="190"/>
      <c r="K4" s="190"/>
      <c r="L4" s="188" t="str">
        <f>WSZYSTKIE!O27</f>
        <v xml:space="preserve"> * kurs z dnia 15.04.2024  z NBP (kurs średni)</v>
      </c>
      <c r="M4" s="188"/>
    </row>
    <row r="5" spans="1:13" ht="43.9" customHeight="1" x14ac:dyDescent="0.25"/>
    <row r="6" spans="1:13" ht="43.9" customHeight="1" x14ac:dyDescent="0.25"/>
    <row r="7" spans="1:13" ht="43.9" customHeight="1" x14ac:dyDescent="0.25"/>
    <row r="8" spans="1:13" ht="43.9" customHeight="1" x14ac:dyDescent="0.25"/>
    <row r="9" spans="1:13" ht="43.9" customHeight="1" x14ac:dyDescent="0.25"/>
    <row r="10" spans="1:13" ht="43.9" customHeight="1" x14ac:dyDescent="0.25"/>
    <row r="11" spans="1:13" ht="43.9" customHeight="1" x14ac:dyDescent="0.25"/>
    <row r="12" spans="1:13" ht="43.9" customHeight="1" x14ac:dyDescent="0.25"/>
    <row r="13" spans="1:13" ht="43.9" customHeight="1" x14ac:dyDescent="0.25"/>
    <row r="14" spans="1:13" ht="43.9" customHeight="1" x14ac:dyDescent="0.25"/>
    <row r="15" spans="1:13" ht="43.9" customHeight="1" x14ac:dyDescent="0.25"/>
    <row r="16" spans="1:13" ht="43.9" customHeight="1" x14ac:dyDescent="0.25"/>
    <row r="17" ht="43.9" customHeight="1" x14ac:dyDescent="0.25"/>
    <row r="18" ht="43.9" customHeight="1" x14ac:dyDescent="0.25"/>
    <row r="19" ht="43.9" customHeight="1" x14ac:dyDescent="0.25"/>
    <row r="20" ht="43.9" customHeight="1" x14ac:dyDescent="0.25"/>
    <row r="21" ht="43.9" customHeight="1" x14ac:dyDescent="0.25"/>
    <row r="22" ht="43.9" customHeight="1" x14ac:dyDescent="0.25"/>
    <row r="23" ht="43.9" customHeight="1" x14ac:dyDescent="0.25"/>
    <row r="24" ht="43.9" customHeight="1" x14ac:dyDescent="0.25"/>
    <row r="25" ht="43.9" customHeight="1" x14ac:dyDescent="0.25"/>
    <row r="26" ht="43.9" customHeight="1" x14ac:dyDescent="0.25"/>
    <row r="27" ht="43.9" customHeight="1" x14ac:dyDescent="0.25"/>
    <row r="28" ht="43.9" customHeight="1" x14ac:dyDescent="0.25"/>
    <row r="29" ht="43.9" customHeight="1" x14ac:dyDescent="0.25"/>
    <row r="30" ht="43.9" customHeight="1" x14ac:dyDescent="0.25"/>
    <row r="31" ht="43.9" customHeight="1" x14ac:dyDescent="0.25"/>
    <row r="32" ht="43.9" customHeight="1" x14ac:dyDescent="0.25"/>
    <row r="33" ht="43.9" customHeight="1" x14ac:dyDescent="0.25"/>
    <row r="34" ht="43.9" customHeight="1" x14ac:dyDescent="0.25"/>
    <row r="35" ht="43.9" customHeight="1" x14ac:dyDescent="0.25"/>
    <row r="36" ht="43.9" customHeight="1" x14ac:dyDescent="0.25"/>
    <row r="37" ht="43.9" customHeight="1" x14ac:dyDescent="0.25"/>
    <row r="38" ht="43.9" customHeight="1" x14ac:dyDescent="0.25"/>
    <row r="39" ht="43.9" customHeight="1" x14ac:dyDescent="0.25"/>
    <row r="40" ht="43.9" customHeight="1" x14ac:dyDescent="0.25"/>
    <row r="41" ht="43.9" customHeight="1" x14ac:dyDescent="0.25"/>
    <row r="42" ht="43.9" customHeight="1" x14ac:dyDescent="0.25"/>
    <row r="43" ht="43.9" customHeight="1" x14ac:dyDescent="0.25"/>
    <row r="44" ht="43.9" customHeight="1" x14ac:dyDescent="0.25"/>
    <row r="45" ht="43.9" customHeight="1" x14ac:dyDescent="0.25"/>
  </sheetData>
  <mergeCells count="2">
    <mergeCell ref="G4:K4"/>
    <mergeCell ref="L4:M4"/>
  </mergeCells>
  <dataValidations count="1">
    <dataValidation type="list" allowBlank="1" showInputMessage="1" showErrorMessage="1" sqref="G2" xr:uid="{00000000-0002-0000-0500-000000000000}">
      <formula1>Powierzchnia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2"/>
  <sheetViews>
    <sheetView zoomScale="50" zoomScaleNormal="50" workbookViewId="0"/>
  </sheetViews>
  <sheetFormatPr defaultRowHeight="15" x14ac:dyDescent="0.25"/>
  <cols>
    <col min="1" max="1" width="8.85546875" customWidth="1"/>
    <col min="2" max="2" width="37.85546875" bestFit="1" customWidth="1"/>
    <col min="3" max="4" width="20.28515625" customWidth="1"/>
    <col min="5" max="5" width="24.85546875" customWidth="1"/>
    <col min="6" max="6" width="18.42578125" customWidth="1"/>
    <col min="7" max="7" width="38.7109375" customWidth="1"/>
    <col min="8" max="8" width="25.42578125" customWidth="1"/>
    <col min="9" max="9" width="28.28515625" customWidth="1"/>
    <col min="10" max="10" width="22.7109375" customWidth="1"/>
    <col min="11" max="11" width="31.42578125" customWidth="1"/>
    <col min="12" max="12" width="37" customWidth="1"/>
    <col min="13" max="13" width="39.7109375" customWidth="1"/>
    <col min="14" max="14" width="32.140625" customWidth="1"/>
    <col min="15" max="15" width="56.7109375" customWidth="1"/>
  </cols>
  <sheetData>
    <row r="1" spans="1:15" ht="61.15" customHeight="1" x14ac:dyDescent="0.25">
      <c r="A1" s="9" t="s">
        <v>10</v>
      </c>
      <c r="B1" s="9" t="s">
        <v>0</v>
      </c>
      <c r="C1" s="9" t="s">
        <v>2</v>
      </c>
      <c r="D1" s="9" t="s">
        <v>3</v>
      </c>
      <c r="E1" s="9" t="s">
        <v>11</v>
      </c>
      <c r="F1" s="9" t="s">
        <v>24</v>
      </c>
      <c r="G1" s="9" t="s">
        <v>26</v>
      </c>
      <c r="H1" s="9" t="s">
        <v>4</v>
      </c>
      <c r="I1" s="9" t="s">
        <v>39</v>
      </c>
      <c r="J1" s="10" t="s">
        <v>9</v>
      </c>
      <c r="K1" s="11" t="s">
        <v>5</v>
      </c>
      <c r="L1" s="10" t="s">
        <v>58</v>
      </c>
      <c r="M1" s="12" t="s">
        <v>8</v>
      </c>
      <c r="N1" s="10" t="s">
        <v>27</v>
      </c>
      <c r="O1" s="10" t="s">
        <v>12</v>
      </c>
    </row>
    <row r="2" spans="1:15" ht="44.1" customHeight="1" x14ac:dyDescent="0.25">
      <c r="A2" s="57">
        <v>1</v>
      </c>
      <c r="B2" s="63" t="s">
        <v>44</v>
      </c>
      <c r="C2" s="76">
        <v>1</v>
      </c>
      <c r="D2" s="76">
        <v>2</v>
      </c>
      <c r="E2" s="76">
        <v>1</v>
      </c>
      <c r="F2" s="77">
        <v>1096</v>
      </c>
      <c r="G2" s="78" t="s">
        <v>14</v>
      </c>
      <c r="H2" s="69" t="s">
        <v>47</v>
      </c>
      <c r="I2" s="69" t="s">
        <v>47</v>
      </c>
      <c r="J2" s="79">
        <f t="shared" ref="J2:J3" si="0">(F2*K2*N2+F2*L2*N2)</f>
        <v>91625.600000000006</v>
      </c>
      <c r="K2" s="80">
        <v>15</v>
      </c>
      <c r="L2" s="80">
        <v>4</v>
      </c>
      <c r="M2" s="81">
        <v>0.1</v>
      </c>
      <c r="N2" s="79">
        <v>4.4000000000000004</v>
      </c>
      <c r="O2" s="83" t="s">
        <v>38</v>
      </c>
    </row>
    <row r="3" spans="1:15" ht="44.1" customHeight="1" x14ac:dyDescent="0.25">
      <c r="A3" s="151">
        <v>2</v>
      </c>
      <c r="B3" s="152" t="s">
        <v>44</v>
      </c>
      <c r="C3" s="153">
        <v>1</v>
      </c>
      <c r="D3" s="153">
        <v>-1</v>
      </c>
      <c r="E3" s="153">
        <v>1</v>
      </c>
      <c r="F3" s="154">
        <v>339</v>
      </c>
      <c r="G3" s="155" t="s">
        <v>14</v>
      </c>
      <c r="H3" s="156" t="s">
        <v>47</v>
      </c>
      <c r="I3" s="156" t="s">
        <v>47</v>
      </c>
      <c r="J3" s="157">
        <f t="shared" si="0"/>
        <v>25357.200000000004</v>
      </c>
      <c r="K3" s="158">
        <v>13</v>
      </c>
      <c r="L3" s="158">
        <v>4</v>
      </c>
      <c r="M3" s="159">
        <v>0.1</v>
      </c>
      <c r="N3" s="157">
        <v>4.4000000000000004</v>
      </c>
      <c r="O3" s="160" t="s">
        <v>38</v>
      </c>
    </row>
    <row r="4" spans="1:15" ht="43.9" customHeight="1" x14ac:dyDescent="0.25"/>
    <row r="5" spans="1:15" ht="43.9" customHeight="1" x14ac:dyDescent="0.35">
      <c r="A5" s="84"/>
      <c r="G5" s="190" t="s">
        <v>34</v>
      </c>
      <c r="H5" s="190"/>
      <c r="I5" s="190"/>
      <c r="J5" s="190"/>
      <c r="K5" s="190"/>
      <c r="L5" s="190"/>
      <c r="M5" s="35"/>
      <c r="N5" s="188" t="str">
        <f>WSZYSTKIE!O27</f>
        <v xml:space="preserve"> * kurs z dnia 15.04.2024  z NBP (kurs średni)</v>
      </c>
      <c r="O5" s="188"/>
    </row>
    <row r="6" spans="1:15" ht="43.9" customHeight="1" x14ac:dyDescent="0.25"/>
    <row r="7" spans="1:15" ht="43.9" customHeight="1" x14ac:dyDescent="0.25"/>
    <row r="8" spans="1:15" ht="43.9" customHeight="1" x14ac:dyDescent="0.25"/>
    <row r="9" spans="1:15" ht="43.9" customHeight="1" x14ac:dyDescent="0.25"/>
    <row r="10" spans="1:15" ht="43.9" customHeight="1" x14ac:dyDescent="0.25"/>
    <row r="11" spans="1:15" ht="43.9" customHeight="1" x14ac:dyDescent="0.25"/>
    <row r="12" spans="1:15" ht="43.9" customHeight="1" x14ac:dyDescent="0.25"/>
    <row r="13" spans="1:15" ht="43.9" customHeight="1" x14ac:dyDescent="0.25"/>
    <row r="14" spans="1:15" ht="43.9" customHeight="1" x14ac:dyDescent="0.25"/>
    <row r="15" spans="1:15" ht="43.9" customHeight="1" x14ac:dyDescent="0.25"/>
    <row r="16" spans="1:15" ht="43.9" customHeight="1" x14ac:dyDescent="0.25"/>
    <row r="17" ht="43.9" customHeight="1" x14ac:dyDescent="0.25"/>
    <row r="18" ht="43.9" customHeight="1" x14ac:dyDescent="0.25"/>
    <row r="19" ht="43.9" customHeight="1" x14ac:dyDescent="0.25"/>
    <row r="20" ht="43.9" customHeight="1" x14ac:dyDescent="0.25"/>
    <row r="21" ht="43.9" customHeight="1" x14ac:dyDescent="0.25"/>
    <row r="22" ht="43.9" customHeight="1" x14ac:dyDescent="0.25"/>
    <row r="23" ht="43.9" customHeight="1" x14ac:dyDescent="0.25"/>
    <row r="24" ht="43.9" customHeight="1" x14ac:dyDescent="0.25"/>
    <row r="25" ht="43.9" customHeight="1" x14ac:dyDescent="0.25"/>
    <row r="26" ht="43.9" customHeight="1" x14ac:dyDescent="0.25"/>
    <row r="27" ht="43.9" customHeight="1" x14ac:dyDescent="0.25"/>
    <row r="28" ht="43.9" customHeight="1" x14ac:dyDescent="0.25"/>
    <row r="29" ht="43.9" customHeight="1" x14ac:dyDescent="0.25"/>
    <row r="30" ht="43.9" customHeight="1" x14ac:dyDescent="0.25"/>
    <row r="31" ht="43.9" customHeight="1" x14ac:dyDescent="0.25"/>
    <row r="32" ht="43.9" customHeight="1" x14ac:dyDescent="0.25"/>
  </sheetData>
  <mergeCells count="2">
    <mergeCell ref="G5:L5"/>
    <mergeCell ref="N5:O5"/>
  </mergeCells>
  <dataValidations count="1">
    <dataValidation type="list" allowBlank="1" showErrorMessage="1" sqref="G2:G3" xr:uid="{00000000-0002-0000-0600-000000000000}">
      <formula1>Powierzchnia</formula1>
      <formula2>0</formula2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zoomScale="50" zoomScaleNormal="50" workbookViewId="0"/>
  </sheetViews>
  <sheetFormatPr defaultRowHeight="15" x14ac:dyDescent="0.25"/>
  <cols>
    <col min="2" max="2" width="32.140625" customWidth="1"/>
    <col min="3" max="3" width="27.85546875" customWidth="1"/>
    <col min="4" max="4" width="31" customWidth="1"/>
    <col min="5" max="5" width="21.140625" customWidth="1"/>
    <col min="6" max="6" width="34" customWidth="1"/>
    <col min="7" max="7" width="37.28515625" customWidth="1"/>
    <col min="8" max="8" width="16.7109375" customWidth="1"/>
    <col min="9" max="9" width="26.7109375" customWidth="1"/>
    <col min="10" max="10" width="32.42578125" customWidth="1"/>
    <col min="11" max="12" width="37.7109375" customWidth="1"/>
    <col min="13" max="13" width="30.140625" customWidth="1"/>
    <col min="14" max="14" width="62.7109375" customWidth="1"/>
  </cols>
  <sheetData>
    <row r="1" spans="1:14" ht="61.15" customHeight="1" x14ac:dyDescent="0.25">
      <c r="A1" s="21" t="s">
        <v>10</v>
      </c>
      <c r="B1" s="21" t="s">
        <v>0</v>
      </c>
      <c r="C1" s="21" t="s">
        <v>2</v>
      </c>
      <c r="D1" s="21" t="s">
        <v>3</v>
      </c>
      <c r="E1" s="21" t="s">
        <v>11</v>
      </c>
      <c r="F1" s="21" t="s">
        <v>25</v>
      </c>
      <c r="G1" s="21" t="s">
        <v>26</v>
      </c>
      <c r="H1" s="21" t="s">
        <v>4</v>
      </c>
      <c r="I1" s="21" t="s">
        <v>39</v>
      </c>
      <c r="J1" s="22" t="s">
        <v>9</v>
      </c>
      <c r="K1" s="23" t="s">
        <v>5</v>
      </c>
      <c r="L1" s="23" t="s">
        <v>49</v>
      </c>
      <c r="M1" s="22" t="s">
        <v>28</v>
      </c>
      <c r="N1" s="22" t="s">
        <v>12</v>
      </c>
    </row>
    <row r="2" spans="1:14" ht="43.9" customHeight="1" x14ac:dyDescent="0.25">
      <c r="A2" s="36">
        <v>1</v>
      </c>
      <c r="B2" s="40" t="s">
        <v>48</v>
      </c>
      <c r="C2" s="37">
        <v>1</v>
      </c>
      <c r="D2" s="37">
        <v>0</v>
      </c>
      <c r="E2" s="37" t="s">
        <v>43</v>
      </c>
      <c r="F2" s="37">
        <v>166</v>
      </c>
      <c r="G2" s="37" t="s">
        <v>14</v>
      </c>
      <c r="H2" s="137" t="s">
        <v>47</v>
      </c>
      <c r="I2" s="137" t="s">
        <v>47</v>
      </c>
      <c r="J2" s="38">
        <f>(F2*K2*M2+UTRATA412[[#This Row],[Czynsz administracyjny zł/MSC]])</f>
        <v>11060.400000000001</v>
      </c>
      <c r="K2" s="39">
        <v>13.5</v>
      </c>
      <c r="L2" s="38">
        <v>1200</v>
      </c>
      <c r="M2" s="142">
        <v>4.4000000000000004</v>
      </c>
      <c r="N2" s="38" t="s">
        <v>38</v>
      </c>
    </row>
    <row r="3" spans="1:14" ht="43.9" customHeight="1" x14ac:dyDescent="0.35">
      <c r="B3" s="25"/>
      <c r="C3" s="25"/>
      <c r="D3" s="25"/>
      <c r="E3" s="25"/>
      <c r="F3" s="25"/>
      <c r="G3" s="25"/>
      <c r="H3" s="25"/>
      <c r="I3" s="25"/>
      <c r="J3" s="33"/>
      <c r="K3" s="34"/>
      <c r="L3" s="34"/>
      <c r="M3" s="33"/>
      <c r="N3" s="25"/>
    </row>
    <row r="4" spans="1:14" ht="43.9" customHeight="1" x14ac:dyDescent="0.35">
      <c r="B4" s="26"/>
      <c r="C4" s="25"/>
      <c r="D4" s="25"/>
      <c r="E4" s="25"/>
      <c r="F4" s="25"/>
      <c r="G4" s="190" t="s">
        <v>37</v>
      </c>
      <c r="H4" s="190"/>
      <c r="I4" s="190"/>
      <c r="J4" s="190"/>
      <c r="K4" s="190"/>
      <c r="L4" s="26"/>
      <c r="M4" s="188" t="str">
        <f>WSZYSTKIE!O27</f>
        <v xml:space="preserve"> * kurs z dnia 15.04.2024  z NBP (kurs średni)</v>
      </c>
      <c r="N4" s="188"/>
    </row>
    <row r="5" spans="1:14" ht="43.9" customHeight="1" x14ac:dyDescent="0.25"/>
    <row r="6" spans="1:14" ht="43.9" customHeight="1" x14ac:dyDescent="0.25"/>
    <row r="7" spans="1:14" ht="43.9" customHeight="1" x14ac:dyDescent="0.25"/>
    <row r="8" spans="1:14" ht="43.9" customHeight="1" x14ac:dyDescent="0.25"/>
    <row r="9" spans="1:14" ht="43.9" customHeight="1" x14ac:dyDescent="0.25"/>
    <row r="10" spans="1:14" ht="43.9" customHeight="1" x14ac:dyDescent="0.25"/>
    <row r="11" spans="1:14" ht="43.9" customHeight="1" x14ac:dyDescent="0.25"/>
    <row r="12" spans="1:14" ht="43.9" customHeight="1" x14ac:dyDescent="0.25"/>
    <row r="13" spans="1:14" ht="43.9" customHeight="1" x14ac:dyDescent="0.25"/>
    <row r="14" spans="1:14" ht="43.9" customHeight="1" x14ac:dyDescent="0.25"/>
    <row r="15" spans="1:14" ht="43.9" customHeight="1" x14ac:dyDescent="0.25"/>
    <row r="16" spans="1:14" ht="43.9" customHeight="1" x14ac:dyDescent="0.25"/>
    <row r="17" ht="43.9" customHeight="1" x14ac:dyDescent="0.25"/>
    <row r="18" ht="43.9" customHeight="1" x14ac:dyDescent="0.25"/>
    <row r="19" ht="43.9" customHeight="1" x14ac:dyDescent="0.25"/>
    <row r="20" ht="43.9" customHeight="1" x14ac:dyDescent="0.25"/>
    <row r="21" ht="43.9" customHeight="1" x14ac:dyDescent="0.25"/>
    <row r="22" ht="43.9" customHeight="1" x14ac:dyDescent="0.25"/>
    <row r="23" ht="43.9" customHeight="1" x14ac:dyDescent="0.25"/>
    <row r="24" ht="43.9" customHeight="1" x14ac:dyDescent="0.25"/>
    <row r="25" ht="43.9" customHeight="1" x14ac:dyDescent="0.25"/>
    <row r="26" ht="43.9" customHeight="1" x14ac:dyDescent="0.25"/>
    <row r="27" ht="43.9" customHeight="1" x14ac:dyDescent="0.25"/>
    <row r="28" ht="43.9" customHeight="1" x14ac:dyDescent="0.25"/>
    <row r="29" ht="43.9" customHeight="1" x14ac:dyDescent="0.25"/>
    <row r="30" ht="43.9" customHeight="1" x14ac:dyDescent="0.25"/>
    <row r="31" ht="43.9" customHeight="1" x14ac:dyDescent="0.25"/>
    <row r="32" ht="43.9" customHeight="1" x14ac:dyDescent="0.25"/>
    <row r="33" ht="43.9" customHeight="1" x14ac:dyDescent="0.25"/>
    <row r="34" ht="43.9" customHeight="1" x14ac:dyDescent="0.25"/>
    <row r="35" ht="43.9" customHeight="1" x14ac:dyDescent="0.25"/>
  </sheetData>
  <mergeCells count="2">
    <mergeCell ref="G4:K4"/>
    <mergeCell ref="M4:N4"/>
  </mergeCells>
  <phoneticPr fontId="35" type="noConversion"/>
  <dataValidations count="1">
    <dataValidation type="list" allowBlank="1" showInputMessage="1" showErrorMessage="1" sqref="G2" xr:uid="{197CAA49-502F-4558-81FC-12C2A7EE7D65}">
      <formula1>Powierzchnia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6"/>
  <sheetViews>
    <sheetView zoomScale="50" zoomScaleNormal="50" workbookViewId="0"/>
  </sheetViews>
  <sheetFormatPr defaultRowHeight="15" x14ac:dyDescent="0.25"/>
  <cols>
    <col min="1" max="1" width="10" customWidth="1"/>
    <col min="2" max="2" width="36.7109375" customWidth="1"/>
    <col min="3" max="3" width="26.7109375" customWidth="1"/>
    <col min="4" max="4" width="30.5703125" customWidth="1"/>
    <col min="5" max="5" width="24.28515625" customWidth="1"/>
    <col min="6" max="6" width="22.7109375" customWidth="1"/>
    <col min="7" max="7" width="41" customWidth="1"/>
    <col min="8" max="8" width="25.5703125" bestFit="1" customWidth="1"/>
    <col min="9" max="9" width="19.5703125" customWidth="1"/>
    <col min="10" max="10" width="29.5703125" customWidth="1"/>
    <col min="11" max="11" width="33.7109375" customWidth="1"/>
    <col min="12" max="12" width="41.28515625" bestFit="1" customWidth="1"/>
    <col min="13" max="13" width="33.5703125" customWidth="1"/>
    <col min="14" max="14" width="39.28515625" customWidth="1"/>
    <col min="15" max="15" width="24.85546875" customWidth="1"/>
    <col min="16" max="16" width="56.7109375" customWidth="1"/>
  </cols>
  <sheetData>
    <row r="1" spans="1:16" ht="61.15" customHeight="1" x14ac:dyDescent="0.25">
      <c r="A1" s="5" t="s">
        <v>10</v>
      </c>
      <c r="B1" s="5" t="s">
        <v>0</v>
      </c>
      <c r="C1" s="5" t="s">
        <v>2</v>
      </c>
      <c r="D1" s="5" t="s">
        <v>3</v>
      </c>
      <c r="E1" s="5" t="s">
        <v>11</v>
      </c>
      <c r="F1" s="5" t="s">
        <v>23</v>
      </c>
      <c r="G1" s="5" t="s">
        <v>26</v>
      </c>
      <c r="H1" s="5" t="s">
        <v>45</v>
      </c>
      <c r="I1" s="5" t="s">
        <v>4</v>
      </c>
      <c r="J1" s="6" t="s">
        <v>9</v>
      </c>
      <c r="K1" s="7" t="s">
        <v>5</v>
      </c>
      <c r="L1" s="6" t="s">
        <v>57</v>
      </c>
      <c r="M1" s="6" t="s">
        <v>6</v>
      </c>
      <c r="N1" s="8" t="s">
        <v>8</v>
      </c>
      <c r="O1" s="6" t="s">
        <v>27</v>
      </c>
      <c r="P1" s="6" t="s">
        <v>12</v>
      </c>
    </row>
    <row r="2" spans="1:16" ht="43.9" hidden="1" customHeight="1" x14ac:dyDescent="0.25">
      <c r="A2" s="173"/>
      <c r="B2" s="177"/>
      <c r="C2" s="145"/>
      <c r="D2" s="145"/>
      <c r="E2" s="145"/>
      <c r="F2" s="145"/>
      <c r="G2" s="145"/>
      <c r="H2" s="175"/>
      <c r="I2" s="176"/>
      <c r="J2" s="178"/>
      <c r="K2" s="179"/>
      <c r="L2" s="179"/>
      <c r="M2" s="146"/>
      <c r="N2" s="180"/>
      <c r="O2" s="174"/>
      <c r="P2" s="181"/>
    </row>
    <row r="3" spans="1:16" ht="43.9" hidden="1" customHeight="1" x14ac:dyDescent="0.25">
      <c r="A3" s="182"/>
      <c r="B3" s="183"/>
      <c r="C3" s="69"/>
      <c r="D3" s="69"/>
      <c r="E3" s="69"/>
      <c r="F3" s="69"/>
      <c r="G3" s="69"/>
      <c r="H3" s="184"/>
      <c r="I3" s="185"/>
      <c r="J3" s="178">
        <f t="shared" ref="J3" si="0">(F3*K3*O3+F3*L3+F3)</f>
        <v>0</v>
      </c>
      <c r="K3" s="179"/>
      <c r="L3" s="179"/>
      <c r="M3" s="93"/>
      <c r="N3" s="186"/>
      <c r="O3" s="82"/>
      <c r="P3" s="181"/>
    </row>
    <row r="4" spans="1:16" ht="43.9" customHeight="1" x14ac:dyDescent="0.25">
      <c r="A4" s="196"/>
      <c r="B4" s="194"/>
      <c r="C4" s="145"/>
      <c r="D4" s="145"/>
      <c r="E4" s="145"/>
      <c r="F4" s="145"/>
      <c r="G4" s="145"/>
      <c r="H4" s="145"/>
      <c r="I4" s="145"/>
      <c r="J4" s="192"/>
      <c r="K4" s="198"/>
      <c r="L4" s="200"/>
      <c r="M4" s="208"/>
      <c r="N4" s="202"/>
      <c r="O4" s="204"/>
      <c r="P4" s="206"/>
    </row>
    <row r="5" spans="1:16" ht="43.9" customHeight="1" x14ac:dyDescent="0.25">
      <c r="A5" s="197"/>
      <c r="B5" s="195"/>
      <c r="C5" s="145"/>
      <c r="D5" s="145"/>
      <c r="E5" s="145"/>
      <c r="F5" s="145"/>
      <c r="G5" s="145"/>
      <c r="H5" s="145"/>
      <c r="I5" s="145"/>
      <c r="J5" s="193"/>
      <c r="K5" s="199"/>
      <c r="L5" s="201"/>
      <c r="M5" s="209"/>
      <c r="N5" s="203"/>
      <c r="O5" s="205"/>
      <c r="P5" s="207"/>
    </row>
    <row r="6" spans="1:16" ht="43.9" customHeight="1" x14ac:dyDescent="0.25"/>
    <row r="7" spans="1:16" ht="43.9" customHeight="1" x14ac:dyDescent="0.35">
      <c r="G7" s="190" t="s">
        <v>36</v>
      </c>
      <c r="H7" s="190"/>
      <c r="I7" s="190"/>
      <c r="J7" s="190"/>
      <c r="K7" s="190"/>
      <c r="L7" s="190"/>
      <c r="M7" s="33"/>
      <c r="N7" s="35"/>
      <c r="O7" s="188" t="str">
        <f>WSZYSTKIE!O27</f>
        <v xml:space="preserve"> * kurs z dnia 15.04.2024  z NBP (kurs średni)</v>
      </c>
      <c r="P7" s="188"/>
    </row>
    <row r="8" spans="1:16" ht="43.9" customHeight="1" x14ac:dyDescent="0.25"/>
    <row r="9" spans="1:16" ht="43.9" customHeight="1" x14ac:dyDescent="0.25"/>
    <row r="10" spans="1:16" ht="43.9" customHeight="1" x14ac:dyDescent="0.25"/>
    <row r="11" spans="1:16" ht="43.9" customHeight="1" x14ac:dyDescent="0.25"/>
    <row r="12" spans="1:16" ht="43.9" customHeight="1" x14ac:dyDescent="0.25"/>
    <row r="13" spans="1:16" ht="43.9" customHeight="1" x14ac:dyDescent="0.25"/>
    <row r="14" spans="1:16" ht="43.9" customHeight="1" x14ac:dyDescent="0.25"/>
    <row r="15" spans="1:16" ht="43.9" customHeight="1" x14ac:dyDescent="0.25"/>
    <row r="16" spans="1:16" ht="43.9" customHeight="1" x14ac:dyDescent="0.25"/>
    <row r="17" ht="43.9" customHeight="1" x14ac:dyDescent="0.25"/>
    <row r="18" ht="43.9" customHeight="1" x14ac:dyDescent="0.25"/>
    <row r="19" ht="43.9" customHeight="1" x14ac:dyDescent="0.25"/>
    <row r="20" ht="43.9" customHeight="1" x14ac:dyDescent="0.25"/>
    <row r="21" ht="43.9" customHeight="1" x14ac:dyDescent="0.25"/>
    <row r="22" ht="43.9" customHeight="1" x14ac:dyDescent="0.25"/>
    <row r="23" ht="43.9" customHeight="1" x14ac:dyDescent="0.25"/>
    <row r="24" ht="43.9" customHeight="1" x14ac:dyDescent="0.25"/>
    <row r="25" ht="43.9" customHeight="1" x14ac:dyDescent="0.25"/>
    <row r="26" ht="43.9" customHeight="1" x14ac:dyDescent="0.25"/>
    <row r="27" ht="43.9" customHeight="1" x14ac:dyDescent="0.25"/>
    <row r="28" ht="43.9" customHeight="1" x14ac:dyDescent="0.25"/>
    <row r="29" ht="43.9" customHeight="1" x14ac:dyDescent="0.25"/>
    <row r="30" ht="43.9" customHeight="1" x14ac:dyDescent="0.25"/>
    <row r="31" ht="43.9" customHeight="1" x14ac:dyDescent="0.25"/>
    <row r="32" ht="43.9" customHeight="1" x14ac:dyDescent="0.25"/>
    <row r="33" ht="43.9" customHeight="1" x14ac:dyDescent="0.25"/>
    <row r="34" ht="43.9" customHeight="1" x14ac:dyDescent="0.25"/>
    <row r="35" ht="43.9" customHeight="1" x14ac:dyDescent="0.25"/>
    <row r="36" ht="43.9" customHeight="1" x14ac:dyDescent="0.25"/>
  </sheetData>
  <mergeCells count="11">
    <mergeCell ref="J4:J5"/>
    <mergeCell ref="B4:B5"/>
    <mergeCell ref="A4:A5"/>
    <mergeCell ref="G7:L7"/>
    <mergeCell ref="O7:P7"/>
    <mergeCell ref="K4:K5"/>
    <mergeCell ref="L4:L5"/>
    <mergeCell ref="N4:N5"/>
    <mergeCell ref="O4:O5"/>
    <mergeCell ref="P4:P5"/>
    <mergeCell ref="M4:M5"/>
  </mergeCells>
  <dataValidations count="1">
    <dataValidation type="list" allowBlank="1" showInputMessage="1" showErrorMessage="1" sqref="G2:G5" xr:uid="{67B1BAAB-2E1F-439D-9B14-289A6E9596E1}">
      <formula1>Powierzchnia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4">
    <pageSetUpPr fitToPage="1"/>
  </sheetPr>
  <dimension ref="A1:P27"/>
  <sheetViews>
    <sheetView tabSelected="1" zoomScale="50" zoomScaleNormal="50" zoomScalePageLayoutView="80" workbookViewId="0">
      <pane ySplit="1" topLeftCell="A2" activePane="bottomLeft" state="frozen"/>
      <selection pane="bottomLeft"/>
    </sheetView>
  </sheetViews>
  <sheetFormatPr defaultColWidth="8.85546875" defaultRowHeight="43.9" customHeight="1" x14ac:dyDescent="0.25"/>
  <cols>
    <col min="1" max="1" width="8.85546875" style="46"/>
    <col min="2" max="2" width="36.140625" style="46" customWidth="1"/>
    <col min="3" max="3" width="20.5703125" style="46" customWidth="1"/>
    <col min="4" max="4" width="24.7109375" style="46" customWidth="1"/>
    <col min="5" max="5" width="28.42578125" style="46" customWidth="1"/>
    <col min="6" max="6" width="21.85546875" style="64" customWidth="1"/>
    <col min="7" max="7" width="36" style="46" customWidth="1"/>
    <col min="8" max="8" width="21.140625" style="46" customWidth="1"/>
    <col min="9" max="9" width="28.85546875" style="46" customWidth="1"/>
    <col min="10" max="10" width="37.7109375" style="65" customWidth="1"/>
    <col min="11" max="11" width="26" style="66" customWidth="1"/>
    <col min="12" max="12" width="36.28515625" style="67" customWidth="1"/>
    <col min="13" max="13" width="30.7109375" style="46" hidden="1" customWidth="1"/>
    <col min="14" max="14" width="43.28515625" style="68" customWidth="1"/>
    <col min="15" max="15" width="25.7109375" style="65" customWidth="1"/>
    <col min="16" max="16" width="70.7109375" style="46" customWidth="1"/>
    <col min="17" max="16384" width="8.85546875" style="46"/>
  </cols>
  <sheetData>
    <row r="1" spans="1:16" ht="53.45" customHeight="1" x14ac:dyDescent="0.25">
      <c r="A1" s="75" t="s">
        <v>10</v>
      </c>
      <c r="B1" s="43" t="s">
        <v>0</v>
      </c>
      <c r="C1" s="43" t="s">
        <v>2</v>
      </c>
      <c r="D1" s="43" t="s">
        <v>3</v>
      </c>
      <c r="E1" s="43" t="s">
        <v>11</v>
      </c>
      <c r="F1" s="212" t="s">
        <v>40</v>
      </c>
      <c r="G1" s="43" t="s">
        <v>33</v>
      </c>
      <c r="H1" s="43" t="s">
        <v>4</v>
      </c>
      <c r="I1" s="43" t="s">
        <v>39</v>
      </c>
      <c r="J1" s="43" t="s">
        <v>9</v>
      </c>
      <c r="K1" s="44" t="s">
        <v>5</v>
      </c>
      <c r="L1" s="130" t="s">
        <v>57</v>
      </c>
      <c r="M1" s="43" t="s">
        <v>6</v>
      </c>
      <c r="N1" s="45" t="s">
        <v>8</v>
      </c>
      <c r="O1" s="130" t="s">
        <v>27</v>
      </c>
      <c r="P1" s="43" t="s">
        <v>12</v>
      </c>
    </row>
    <row r="2" spans="1:16" ht="44.1" customHeight="1" x14ac:dyDescent="0.25">
      <c r="A2" s="72">
        <v>1</v>
      </c>
      <c r="B2" s="47" t="s">
        <v>1</v>
      </c>
      <c r="C2" s="47">
        <v>2</v>
      </c>
      <c r="D2" s="47">
        <v>-1</v>
      </c>
      <c r="E2" s="69">
        <v>8</v>
      </c>
      <c r="F2" s="74">
        <v>32.58</v>
      </c>
      <c r="G2" s="69" t="s">
        <v>15</v>
      </c>
      <c r="H2" s="42" t="s">
        <v>21</v>
      </c>
      <c r="I2" s="42" t="s">
        <v>21</v>
      </c>
      <c r="J2" s="48" t="s">
        <v>41</v>
      </c>
      <c r="K2" s="49" t="s">
        <v>42</v>
      </c>
      <c r="L2" s="126">
        <v>22</v>
      </c>
      <c r="M2" s="47"/>
      <c r="N2" s="51">
        <v>0.1</v>
      </c>
      <c r="O2" s="50">
        <v>4.26</v>
      </c>
      <c r="P2" s="69" t="s">
        <v>52</v>
      </c>
    </row>
    <row r="3" spans="1:16" ht="44.1" customHeight="1" x14ac:dyDescent="0.25">
      <c r="A3" s="163">
        <v>2</v>
      </c>
      <c r="B3" s="164" t="s">
        <v>1</v>
      </c>
      <c r="C3" s="164">
        <v>2</v>
      </c>
      <c r="D3" s="164">
        <v>-1</v>
      </c>
      <c r="E3" s="165">
        <v>10</v>
      </c>
      <c r="F3" s="166">
        <v>37.44</v>
      </c>
      <c r="G3" s="165" t="s">
        <v>15</v>
      </c>
      <c r="H3" s="167" t="s">
        <v>21</v>
      </c>
      <c r="I3" s="167" t="s">
        <v>21</v>
      </c>
      <c r="J3" s="168" t="s">
        <v>41</v>
      </c>
      <c r="K3" s="169" t="s">
        <v>42</v>
      </c>
      <c r="L3" s="170">
        <v>22</v>
      </c>
      <c r="M3" s="164"/>
      <c r="N3" s="171">
        <v>0.1</v>
      </c>
      <c r="O3" s="172">
        <v>4.26</v>
      </c>
      <c r="P3" s="165" t="s">
        <v>52</v>
      </c>
    </row>
    <row r="4" spans="1:16" ht="44.1" customHeight="1" x14ac:dyDescent="0.25">
      <c r="A4" s="72">
        <v>3</v>
      </c>
      <c r="B4" s="47" t="s">
        <v>1</v>
      </c>
      <c r="C4" s="47">
        <v>2</v>
      </c>
      <c r="D4" s="47">
        <v>-1</v>
      </c>
      <c r="E4" s="69">
        <v>11</v>
      </c>
      <c r="F4" s="74">
        <v>47.27</v>
      </c>
      <c r="G4" s="69" t="s">
        <v>15</v>
      </c>
      <c r="H4" s="42" t="s">
        <v>21</v>
      </c>
      <c r="I4" s="42" t="s">
        <v>21</v>
      </c>
      <c r="J4" s="48" t="s">
        <v>41</v>
      </c>
      <c r="K4" s="49" t="s">
        <v>42</v>
      </c>
      <c r="L4" s="126">
        <v>22</v>
      </c>
      <c r="M4" s="47"/>
      <c r="N4" s="51">
        <v>0.1</v>
      </c>
      <c r="O4" s="50">
        <v>4.26</v>
      </c>
      <c r="P4" s="69" t="s">
        <v>52</v>
      </c>
    </row>
    <row r="5" spans="1:16" ht="44.1" customHeight="1" x14ac:dyDescent="0.25">
      <c r="A5" s="163">
        <v>4</v>
      </c>
      <c r="B5" s="164" t="s">
        <v>1</v>
      </c>
      <c r="C5" s="164">
        <v>2</v>
      </c>
      <c r="D5" s="164">
        <v>-1</v>
      </c>
      <c r="E5" s="165">
        <v>18</v>
      </c>
      <c r="F5" s="166">
        <v>78.2</v>
      </c>
      <c r="G5" s="165" t="s">
        <v>15</v>
      </c>
      <c r="H5" s="167" t="s">
        <v>21</v>
      </c>
      <c r="I5" s="167" t="s">
        <v>21</v>
      </c>
      <c r="J5" s="168" t="s">
        <v>41</v>
      </c>
      <c r="K5" s="169" t="s">
        <v>42</v>
      </c>
      <c r="L5" s="170">
        <v>22</v>
      </c>
      <c r="M5" s="164"/>
      <c r="N5" s="171">
        <v>0.1</v>
      </c>
      <c r="O5" s="172">
        <v>4.26</v>
      </c>
      <c r="P5" s="165" t="s">
        <v>52</v>
      </c>
    </row>
    <row r="6" spans="1:16" ht="44.1" customHeight="1" x14ac:dyDescent="0.25">
      <c r="A6" s="72">
        <v>5</v>
      </c>
      <c r="B6" s="47" t="s">
        <v>1</v>
      </c>
      <c r="C6" s="47">
        <v>2</v>
      </c>
      <c r="D6" s="47">
        <v>-1</v>
      </c>
      <c r="E6" s="69">
        <v>19</v>
      </c>
      <c r="F6" s="74">
        <v>49.09</v>
      </c>
      <c r="G6" s="69" t="s">
        <v>15</v>
      </c>
      <c r="H6" s="42" t="s">
        <v>21</v>
      </c>
      <c r="I6" s="42" t="s">
        <v>21</v>
      </c>
      <c r="J6" s="48" t="s">
        <v>41</v>
      </c>
      <c r="K6" s="49" t="s">
        <v>42</v>
      </c>
      <c r="L6" s="126">
        <v>22</v>
      </c>
      <c r="M6" s="47"/>
      <c r="N6" s="51">
        <v>0.1</v>
      </c>
      <c r="O6" s="50">
        <v>4.26</v>
      </c>
      <c r="P6" s="69" t="s">
        <v>52</v>
      </c>
    </row>
    <row r="7" spans="1:16" ht="44.1" customHeight="1" x14ac:dyDescent="0.25">
      <c r="A7" s="163">
        <v>6</v>
      </c>
      <c r="B7" s="164" t="s">
        <v>1</v>
      </c>
      <c r="C7" s="164">
        <v>2</v>
      </c>
      <c r="D7" s="164">
        <v>-1</v>
      </c>
      <c r="E7" s="165">
        <v>20</v>
      </c>
      <c r="F7" s="166">
        <v>50.55</v>
      </c>
      <c r="G7" s="165" t="s">
        <v>15</v>
      </c>
      <c r="H7" s="167" t="s">
        <v>21</v>
      </c>
      <c r="I7" s="167" t="s">
        <v>21</v>
      </c>
      <c r="J7" s="168" t="s">
        <v>41</v>
      </c>
      <c r="K7" s="169" t="s">
        <v>42</v>
      </c>
      <c r="L7" s="170">
        <v>22</v>
      </c>
      <c r="M7" s="164"/>
      <c r="N7" s="171">
        <v>0.1</v>
      </c>
      <c r="O7" s="172">
        <v>4.26</v>
      </c>
      <c r="P7" s="165" t="s">
        <v>52</v>
      </c>
    </row>
    <row r="8" spans="1:16" ht="44.1" customHeight="1" x14ac:dyDescent="0.25">
      <c r="A8" s="72">
        <v>7</v>
      </c>
      <c r="B8" s="47" t="s">
        <v>1</v>
      </c>
      <c r="C8" s="47">
        <v>2</v>
      </c>
      <c r="D8" s="69" t="s">
        <v>50</v>
      </c>
      <c r="E8" s="69" t="s">
        <v>51</v>
      </c>
      <c r="F8" s="74">
        <v>42.59</v>
      </c>
      <c r="G8" s="47" t="s">
        <v>15</v>
      </c>
      <c r="H8" s="123" t="s">
        <v>21</v>
      </c>
      <c r="I8" s="123" t="s">
        <v>21</v>
      </c>
      <c r="J8" s="124" t="s">
        <v>41</v>
      </c>
      <c r="K8" s="125" t="s">
        <v>42</v>
      </c>
      <c r="L8" s="126">
        <v>22</v>
      </c>
      <c r="M8" s="127"/>
      <c r="N8" s="128">
        <v>0.1</v>
      </c>
      <c r="O8" s="50">
        <v>4.26</v>
      </c>
      <c r="P8" s="69" t="s">
        <v>38</v>
      </c>
    </row>
    <row r="9" spans="1:16" ht="44.1" customHeight="1" x14ac:dyDescent="0.25">
      <c r="A9" s="163">
        <v>8</v>
      </c>
      <c r="B9" s="164" t="s">
        <v>1</v>
      </c>
      <c r="C9" s="164">
        <v>2</v>
      </c>
      <c r="D9" s="164">
        <v>1</v>
      </c>
      <c r="E9" s="165">
        <v>150</v>
      </c>
      <c r="F9" s="166">
        <v>548.54</v>
      </c>
      <c r="G9" s="164" t="s">
        <v>22</v>
      </c>
      <c r="H9" s="167" t="s">
        <v>21</v>
      </c>
      <c r="I9" s="167" t="s">
        <v>21</v>
      </c>
      <c r="J9" s="168" t="s">
        <v>41</v>
      </c>
      <c r="K9" s="169" t="s">
        <v>42</v>
      </c>
      <c r="L9" s="170">
        <v>22</v>
      </c>
      <c r="M9" s="164"/>
      <c r="N9" s="171">
        <v>0.1</v>
      </c>
      <c r="O9" s="172">
        <v>4.26</v>
      </c>
      <c r="P9" s="165" t="s">
        <v>52</v>
      </c>
    </row>
    <row r="10" spans="1:16" ht="44.1" customHeight="1" x14ac:dyDescent="0.25">
      <c r="A10" s="72">
        <v>9</v>
      </c>
      <c r="B10" s="47" t="s">
        <v>1</v>
      </c>
      <c r="C10" s="47">
        <v>2</v>
      </c>
      <c r="D10" s="47">
        <v>3</v>
      </c>
      <c r="E10" s="69">
        <v>300</v>
      </c>
      <c r="F10" s="74">
        <v>416</v>
      </c>
      <c r="G10" s="47" t="s">
        <v>22</v>
      </c>
      <c r="H10" s="42" t="s">
        <v>21</v>
      </c>
      <c r="I10" s="42" t="s">
        <v>21</v>
      </c>
      <c r="J10" s="48" t="s">
        <v>41</v>
      </c>
      <c r="K10" s="49" t="s">
        <v>42</v>
      </c>
      <c r="L10" s="126">
        <v>22</v>
      </c>
      <c r="M10" s="47"/>
      <c r="N10" s="51">
        <v>0.1</v>
      </c>
      <c r="O10" s="50">
        <v>4.26</v>
      </c>
      <c r="P10" s="69" t="s">
        <v>52</v>
      </c>
    </row>
    <row r="11" spans="1:16" ht="44.1" customHeight="1" x14ac:dyDescent="0.25">
      <c r="A11" s="163">
        <v>10</v>
      </c>
      <c r="B11" s="164" t="s">
        <v>1</v>
      </c>
      <c r="C11" s="164">
        <v>2</v>
      </c>
      <c r="D11" s="164">
        <v>3</v>
      </c>
      <c r="E11" s="165">
        <v>312</v>
      </c>
      <c r="F11" s="166">
        <v>36.74</v>
      </c>
      <c r="G11" s="164" t="s">
        <v>22</v>
      </c>
      <c r="H11" s="167" t="s">
        <v>21</v>
      </c>
      <c r="I11" s="167" t="s">
        <v>21</v>
      </c>
      <c r="J11" s="168" t="s">
        <v>41</v>
      </c>
      <c r="K11" s="169" t="s">
        <v>42</v>
      </c>
      <c r="L11" s="170">
        <v>22</v>
      </c>
      <c r="M11" s="164"/>
      <c r="N11" s="171">
        <v>0.1</v>
      </c>
      <c r="O11" s="172">
        <v>4.26</v>
      </c>
      <c r="P11" s="165" t="s">
        <v>53</v>
      </c>
    </row>
    <row r="12" spans="1:16" ht="44.1" customHeight="1" x14ac:dyDescent="0.25">
      <c r="A12" s="72">
        <v>11</v>
      </c>
      <c r="B12" s="47" t="s">
        <v>1</v>
      </c>
      <c r="C12" s="47">
        <v>2</v>
      </c>
      <c r="D12" s="47">
        <v>4</v>
      </c>
      <c r="E12" s="69" t="s">
        <v>54</v>
      </c>
      <c r="F12" s="74">
        <v>30.2</v>
      </c>
      <c r="G12" s="47" t="s">
        <v>22</v>
      </c>
      <c r="H12" s="42" t="s">
        <v>21</v>
      </c>
      <c r="I12" s="42" t="s">
        <v>21</v>
      </c>
      <c r="J12" s="48" t="s">
        <v>41</v>
      </c>
      <c r="K12" s="49" t="s">
        <v>42</v>
      </c>
      <c r="L12" s="126">
        <v>22</v>
      </c>
      <c r="M12" s="47"/>
      <c r="N12" s="51">
        <v>0.1</v>
      </c>
      <c r="O12" s="50">
        <v>4.26</v>
      </c>
      <c r="P12" s="69" t="s">
        <v>55</v>
      </c>
    </row>
    <row r="13" spans="1:16" ht="44.1" customHeight="1" x14ac:dyDescent="0.25">
      <c r="A13" s="163">
        <v>12</v>
      </c>
      <c r="B13" s="164" t="s">
        <v>1</v>
      </c>
      <c r="C13" s="164">
        <v>2</v>
      </c>
      <c r="D13" s="164">
        <v>4</v>
      </c>
      <c r="E13" s="165">
        <v>417</v>
      </c>
      <c r="F13" s="166">
        <v>226.46</v>
      </c>
      <c r="G13" s="164" t="s">
        <v>22</v>
      </c>
      <c r="H13" s="167" t="s">
        <v>21</v>
      </c>
      <c r="I13" s="167" t="s">
        <v>21</v>
      </c>
      <c r="J13" s="168" t="s">
        <v>41</v>
      </c>
      <c r="K13" s="169" t="s">
        <v>42</v>
      </c>
      <c r="L13" s="170">
        <v>22</v>
      </c>
      <c r="M13" s="164"/>
      <c r="N13" s="171">
        <v>0.1</v>
      </c>
      <c r="O13" s="172">
        <v>4.26</v>
      </c>
      <c r="P13" s="165" t="s">
        <v>52</v>
      </c>
    </row>
    <row r="14" spans="1:16" ht="44.1" customHeight="1" x14ac:dyDescent="0.25">
      <c r="A14" s="72">
        <v>13</v>
      </c>
      <c r="B14" s="47" t="s">
        <v>1</v>
      </c>
      <c r="C14" s="47">
        <v>2</v>
      </c>
      <c r="D14" s="47">
        <v>4</v>
      </c>
      <c r="E14" s="69">
        <v>426</v>
      </c>
      <c r="F14" s="74">
        <v>41.4</v>
      </c>
      <c r="G14" s="47" t="s">
        <v>22</v>
      </c>
      <c r="H14" s="42" t="s">
        <v>21</v>
      </c>
      <c r="I14" s="42" t="s">
        <v>21</v>
      </c>
      <c r="J14" s="48" t="s">
        <v>41</v>
      </c>
      <c r="K14" s="49" t="s">
        <v>42</v>
      </c>
      <c r="L14" s="126">
        <v>22</v>
      </c>
      <c r="M14" s="47"/>
      <c r="N14" s="51">
        <v>0.1</v>
      </c>
      <c r="O14" s="50">
        <v>4.26</v>
      </c>
      <c r="P14" s="69" t="s">
        <v>52</v>
      </c>
    </row>
    <row r="15" spans="1:16" ht="44.1" customHeight="1" x14ac:dyDescent="0.25">
      <c r="A15" s="163">
        <v>14</v>
      </c>
      <c r="B15" s="164" t="s">
        <v>1</v>
      </c>
      <c r="C15" s="164">
        <v>2</v>
      </c>
      <c r="D15" s="164">
        <v>4</v>
      </c>
      <c r="E15" s="165">
        <v>427</v>
      </c>
      <c r="F15" s="166">
        <v>45.27</v>
      </c>
      <c r="G15" s="164" t="s">
        <v>22</v>
      </c>
      <c r="H15" s="167" t="s">
        <v>21</v>
      </c>
      <c r="I15" s="167" t="s">
        <v>21</v>
      </c>
      <c r="J15" s="168" t="s">
        <v>41</v>
      </c>
      <c r="K15" s="169" t="s">
        <v>42</v>
      </c>
      <c r="L15" s="170">
        <v>22</v>
      </c>
      <c r="M15" s="164"/>
      <c r="N15" s="171">
        <v>0.1</v>
      </c>
      <c r="O15" s="172">
        <v>4.26</v>
      </c>
      <c r="P15" s="165" t="s">
        <v>52</v>
      </c>
    </row>
    <row r="16" spans="1:16" ht="44.1" customHeight="1" x14ac:dyDescent="0.25">
      <c r="A16" s="72">
        <v>15</v>
      </c>
      <c r="B16" s="47" t="s">
        <v>1</v>
      </c>
      <c r="C16" s="47">
        <v>2</v>
      </c>
      <c r="D16" s="47">
        <v>4</v>
      </c>
      <c r="E16" s="69">
        <v>428</v>
      </c>
      <c r="F16" s="74">
        <v>32.68</v>
      </c>
      <c r="G16" s="47" t="s">
        <v>22</v>
      </c>
      <c r="H16" s="42" t="s">
        <v>21</v>
      </c>
      <c r="I16" s="42" t="s">
        <v>21</v>
      </c>
      <c r="J16" s="48" t="s">
        <v>41</v>
      </c>
      <c r="K16" s="49" t="s">
        <v>42</v>
      </c>
      <c r="L16" s="126">
        <v>22</v>
      </c>
      <c r="M16" s="47"/>
      <c r="N16" s="51">
        <v>0.1</v>
      </c>
      <c r="O16" s="50">
        <v>4.26</v>
      </c>
      <c r="P16" s="69" t="s">
        <v>52</v>
      </c>
    </row>
    <row r="17" spans="1:16" ht="44.1" customHeight="1" x14ac:dyDescent="0.25">
      <c r="A17" s="163">
        <v>16</v>
      </c>
      <c r="B17" s="164" t="s">
        <v>1</v>
      </c>
      <c r="C17" s="164">
        <v>2</v>
      </c>
      <c r="D17" s="164">
        <v>4</v>
      </c>
      <c r="E17" s="165">
        <v>429</v>
      </c>
      <c r="F17" s="166">
        <v>631</v>
      </c>
      <c r="G17" s="164" t="s">
        <v>22</v>
      </c>
      <c r="H17" s="167" t="s">
        <v>21</v>
      </c>
      <c r="I17" s="167" t="s">
        <v>21</v>
      </c>
      <c r="J17" s="168" t="s">
        <v>41</v>
      </c>
      <c r="K17" s="169" t="s">
        <v>42</v>
      </c>
      <c r="L17" s="170">
        <v>22</v>
      </c>
      <c r="M17" s="164"/>
      <c r="N17" s="171">
        <v>0.1</v>
      </c>
      <c r="O17" s="172">
        <v>4.26</v>
      </c>
      <c r="P17" s="165" t="s">
        <v>52</v>
      </c>
    </row>
    <row r="18" spans="1:16" ht="44.1" customHeight="1" x14ac:dyDescent="0.25">
      <c r="A18" s="72">
        <v>17</v>
      </c>
      <c r="B18" s="47" t="s">
        <v>1</v>
      </c>
      <c r="C18" s="47">
        <v>5</v>
      </c>
      <c r="D18" s="47">
        <v>3</v>
      </c>
      <c r="E18" s="69">
        <v>40</v>
      </c>
      <c r="F18" s="74">
        <v>37.65</v>
      </c>
      <c r="G18" s="47" t="s">
        <v>22</v>
      </c>
      <c r="H18" s="42" t="s">
        <v>21</v>
      </c>
      <c r="I18" s="42" t="s">
        <v>21</v>
      </c>
      <c r="J18" s="48" t="s">
        <v>41</v>
      </c>
      <c r="K18" s="49" t="s">
        <v>42</v>
      </c>
      <c r="L18" s="126">
        <v>22</v>
      </c>
      <c r="M18" s="47"/>
      <c r="N18" s="51">
        <v>0.1</v>
      </c>
      <c r="O18" s="50">
        <v>4.26</v>
      </c>
      <c r="P18" s="69" t="s">
        <v>38</v>
      </c>
    </row>
    <row r="19" spans="1:16" ht="43.9" customHeight="1" x14ac:dyDescent="0.25">
      <c r="A19" s="52"/>
      <c r="B19" s="52"/>
      <c r="C19" s="52"/>
      <c r="D19" s="52"/>
      <c r="E19" s="52"/>
      <c r="F19" s="53"/>
      <c r="G19" s="53"/>
      <c r="H19" s="52"/>
      <c r="I19" s="52"/>
      <c r="J19" s="54"/>
      <c r="K19" s="55"/>
      <c r="L19" s="54"/>
      <c r="M19" s="129"/>
      <c r="N19" s="56"/>
      <c r="O19" s="54"/>
      <c r="P19" s="52"/>
    </row>
    <row r="20" spans="1:16" ht="43.9" customHeight="1" x14ac:dyDescent="0.25">
      <c r="A20" s="58"/>
      <c r="B20" s="59"/>
      <c r="C20" s="59"/>
      <c r="D20" s="59"/>
      <c r="E20" s="59"/>
      <c r="F20" s="60"/>
      <c r="G20" s="59"/>
      <c r="H20" s="59"/>
      <c r="I20" s="59"/>
      <c r="J20" s="61"/>
      <c r="K20" s="62"/>
      <c r="L20" s="61"/>
      <c r="M20" s="59"/>
      <c r="N20" s="89"/>
      <c r="O20" s="90"/>
      <c r="P20" s="91"/>
    </row>
    <row r="21" spans="1:16" ht="43.9" customHeight="1" x14ac:dyDescent="0.25">
      <c r="A21" s="57">
        <v>1</v>
      </c>
      <c r="B21" s="63" t="s">
        <v>44</v>
      </c>
      <c r="C21" s="76">
        <v>1</v>
      </c>
      <c r="D21" s="76">
        <v>2</v>
      </c>
      <c r="E21" s="76">
        <v>1</v>
      </c>
      <c r="F21" s="77">
        <v>1096</v>
      </c>
      <c r="G21" s="78" t="s">
        <v>14</v>
      </c>
      <c r="H21" s="69" t="s">
        <v>47</v>
      </c>
      <c r="I21" s="69" t="s">
        <v>47</v>
      </c>
      <c r="J21" s="79">
        <f>(F21*K21*O21+F21*L21*O21)</f>
        <v>88710.239999999991</v>
      </c>
      <c r="K21" s="80">
        <v>15</v>
      </c>
      <c r="L21" s="80">
        <v>4</v>
      </c>
      <c r="M21" s="81">
        <v>0.1</v>
      </c>
      <c r="N21" s="81">
        <v>0.1</v>
      </c>
      <c r="O21" s="79">
        <v>4.26</v>
      </c>
      <c r="P21" s="83" t="s">
        <v>38</v>
      </c>
    </row>
    <row r="22" spans="1:16" ht="43.9" customHeight="1" x14ac:dyDescent="0.25">
      <c r="A22" s="151">
        <v>2</v>
      </c>
      <c r="B22" s="152" t="s">
        <v>44</v>
      </c>
      <c r="C22" s="153">
        <v>1</v>
      </c>
      <c r="D22" s="153">
        <v>-1</v>
      </c>
      <c r="E22" s="153">
        <v>1</v>
      </c>
      <c r="F22" s="154">
        <v>339</v>
      </c>
      <c r="G22" s="155" t="s">
        <v>14</v>
      </c>
      <c r="H22" s="156" t="s">
        <v>47</v>
      </c>
      <c r="I22" s="156" t="s">
        <v>47</v>
      </c>
      <c r="J22" s="157">
        <f t="shared" ref="J22" si="0">(F22*K22*O22+F22*L22*O22)</f>
        <v>27438.659999999996</v>
      </c>
      <c r="K22" s="158">
        <v>15</v>
      </c>
      <c r="L22" s="158">
        <v>4</v>
      </c>
      <c r="M22" s="161"/>
      <c r="N22" s="159">
        <v>0.1</v>
      </c>
      <c r="O22" s="157">
        <v>4.26</v>
      </c>
      <c r="P22" s="160" t="s">
        <v>38</v>
      </c>
    </row>
    <row r="23" spans="1:16" ht="43.9" customHeight="1" x14ac:dyDescent="0.25">
      <c r="A23" s="21"/>
      <c r="B23" s="21"/>
      <c r="C23" s="21"/>
      <c r="D23" s="21"/>
      <c r="E23" s="21"/>
      <c r="F23" s="162"/>
      <c r="G23" s="21"/>
      <c r="H23" s="21"/>
      <c r="I23" s="21"/>
      <c r="J23" s="22"/>
      <c r="K23" s="23"/>
      <c r="L23" s="23"/>
      <c r="M23" s="22"/>
      <c r="N23" s="22"/>
      <c r="O23" s="22"/>
      <c r="P23" s="22"/>
    </row>
    <row r="24" spans="1:16" ht="43.9" customHeight="1" x14ac:dyDescent="0.25">
      <c r="A24" s="138">
        <v>1</v>
      </c>
      <c r="B24" s="139" t="s">
        <v>48</v>
      </c>
      <c r="C24" s="140">
        <v>1</v>
      </c>
      <c r="D24" s="140">
        <v>0</v>
      </c>
      <c r="E24" s="140" t="s">
        <v>43</v>
      </c>
      <c r="F24" s="140">
        <v>166</v>
      </c>
      <c r="G24" s="140" t="s">
        <v>14</v>
      </c>
      <c r="H24" s="141" t="s">
        <v>47</v>
      </c>
      <c r="I24" s="141" t="s">
        <v>47</v>
      </c>
      <c r="J24" s="142">
        <v>11329.32</v>
      </c>
      <c r="K24" s="143">
        <v>13.5</v>
      </c>
      <c r="L24" s="142">
        <v>1200</v>
      </c>
      <c r="M24" s="142">
        <v>4.5199999999999996</v>
      </c>
      <c r="N24" s="142" t="s">
        <v>43</v>
      </c>
      <c r="O24" s="142">
        <v>4.26</v>
      </c>
      <c r="P24" s="144" t="s">
        <v>38</v>
      </c>
    </row>
    <row r="25" spans="1:16" ht="43.9" customHeight="1" x14ac:dyDescent="0.25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</row>
    <row r="26" spans="1:16" ht="43.9" customHeight="1" x14ac:dyDescent="0.25">
      <c r="N26" s="150"/>
    </row>
    <row r="27" spans="1:16" ht="43.9" customHeight="1" x14ac:dyDescent="0.25">
      <c r="O27" s="210" t="s">
        <v>56</v>
      </c>
      <c r="P27" s="211"/>
    </row>
  </sheetData>
  <dataConsolidate topLabels="1">
    <dataRefs count="1">
      <dataRef ref="A1:M6" sheet="JEROZOLIMSKIE 200"/>
    </dataRefs>
  </dataConsolidate>
  <mergeCells count="1">
    <mergeCell ref="O27:P27"/>
  </mergeCells>
  <phoneticPr fontId="35" type="noConversion"/>
  <dataValidations count="3">
    <dataValidation type="list" allowBlank="1" showInputMessage="1" showErrorMessage="1" sqref="G24 G2:G18" xr:uid="{00000000-0002-0000-0A00-000000000000}">
      <formula1>Powierzchnia</formula1>
    </dataValidation>
    <dataValidation type="list" allowBlank="1" showErrorMessage="1" sqref="G21:G22" xr:uid="{0C81E154-E2E2-4247-B36A-441B4F566FA7}">
      <formula1>Powierzchnia</formula1>
      <formula2>0</formula2>
    </dataValidation>
    <dataValidation type="list" allowBlank="1" showInputMessage="1" showErrorMessage="1" sqref="B2:B18" xr:uid="{00000000-0002-0000-0A00-000002000000}">
      <formula1>Nieruchomość</formula1>
    </dataValidation>
  </dataValidations>
  <hyperlinks>
    <hyperlink ref="H8" r:id="rId1" xr:uid="{C743E914-4F16-4635-85C8-C19C3C62BFF2}"/>
    <hyperlink ref="H17" r:id="rId2" xr:uid="{33096379-43AF-43E9-9D44-0FBE066DC75B}"/>
    <hyperlink ref="H13" r:id="rId3" xr:uid="{7A5E6BA0-9719-43C0-ABDE-0ABC5FAA6EDF}"/>
    <hyperlink ref="H14" r:id="rId4" xr:uid="{A487DB7F-303B-4B58-8586-F8A3EA517BBC}"/>
    <hyperlink ref="H15" r:id="rId5" xr:uid="{D571A147-F40C-4B78-9299-49278B1675F7}"/>
    <hyperlink ref="H16" r:id="rId6" xr:uid="{B280CB43-2245-4A7F-8928-2F9E7A09B903}"/>
    <hyperlink ref="I9" r:id="rId7" xr:uid="{3AC15166-656A-454E-8819-409AB3C91C66}"/>
    <hyperlink ref="H9" r:id="rId8" xr:uid="{FE32394D-35C1-43D4-A73A-C4FAE2EE8C2F}"/>
    <hyperlink ref="H10" r:id="rId9" xr:uid="{397A3A06-B75C-4197-8157-03B9CC7CFCEB}"/>
    <hyperlink ref="I14" r:id="rId10" xr:uid="{D80EA624-F41B-46D2-935D-D0BE8B1D6DD1}"/>
    <hyperlink ref="I15" r:id="rId11" xr:uid="{2DFE8D9A-2E0A-4B75-961F-0A0FE328CEF2}"/>
    <hyperlink ref="I16" r:id="rId12" xr:uid="{63E4E62C-75DF-4906-8AA9-FB034E49427D}"/>
    <hyperlink ref="I17" r:id="rId13" xr:uid="{2AA516D4-38F9-4FEA-96D6-3F503495D440}"/>
    <hyperlink ref="H2" r:id="rId14" xr:uid="{623D808C-B5F3-402C-9B75-B75DC9FC66AA}"/>
    <hyperlink ref="H3" r:id="rId15" xr:uid="{4CC9DED1-24F1-409E-855A-FD2979B03F75}"/>
    <hyperlink ref="H4" r:id="rId16" xr:uid="{DBE831F3-F08E-4E4F-885E-C228F67ACF98}"/>
    <hyperlink ref="H5" r:id="rId17" xr:uid="{71EBD4C1-30A3-4B04-96D2-D30E99C21F74}"/>
    <hyperlink ref="H6" r:id="rId18" xr:uid="{61E0D5E6-D538-467C-B57C-273F032D00D5}"/>
    <hyperlink ref="H7" r:id="rId19" xr:uid="{19B3CE95-ED0A-46D5-A835-446C0406F1C8}"/>
    <hyperlink ref="I2" r:id="rId20" xr:uid="{49E5A69D-A7F2-4CF8-97E6-655EDB442081}"/>
    <hyperlink ref="I3" r:id="rId21" xr:uid="{D3672824-C7F4-4697-A31B-B5BF9437161B}"/>
    <hyperlink ref="I4" r:id="rId22" xr:uid="{85BE8855-8502-4051-BD56-B0BED3825E61}"/>
    <hyperlink ref="I5" r:id="rId23" xr:uid="{2ADF9933-3B5E-4866-9BA5-01550305C8C4}"/>
    <hyperlink ref="I6" r:id="rId24" xr:uid="{18E8BD5D-6443-437D-B973-1475B4F1CF1F}"/>
    <hyperlink ref="I7" r:id="rId25" xr:uid="{FEC3EA73-AD78-44F7-A0A5-1B3BA83ACE20}"/>
    <hyperlink ref="I8" r:id="rId26" xr:uid="{3BB09EF6-76E5-4F15-B115-E2ECAC9A7ACE}"/>
    <hyperlink ref="H11" r:id="rId27" xr:uid="{1D7F4E30-F04D-4182-97C9-0F737DA9E282}"/>
    <hyperlink ref="H12" r:id="rId28" xr:uid="{6D16C7CB-7566-4EE4-B3E8-06EC82A12CC9}"/>
    <hyperlink ref="I11" r:id="rId29" xr:uid="{F967BE8F-9F39-42A7-90E5-86DC2D79AED6}"/>
    <hyperlink ref="I13" r:id="rId30" xr:uid="{C13B64FA-0F20-436A-A2CD-4E66AFF6E1EC}"/>
    <hyperlink ref="I12" r:id="rId31" xr:uid="{E21594E0-E0B6-4E54-A9E0-F3B45509D1C7}"/>
    <hyperlink ref="I10" r:id="rId32" xr:uid="{1E051448-B7DC-4D5B-93C9-AB7AB0C197F1}"/>
    <hyperlink ref="H18" r:id="rId33" xr:uid="{C3E4F9D3-B851-4CB4-91C6-1C436A177935}"/>
    <hyperlink ref="I18" r:id="rId34" xr:uid="{519AABB9-AEBF-4E2E-8607-CEA091317C32}"/>
  </hyperlinks>
  <pageMargins left="0.70866141732283472" right="0.70866141732283472" top="0.74803149606299213" bottom="0.74803149606299213" header="0.31496062992125984" footer="0.31496062992125984"/>
  <pageSetup paperSize="9" scale="28" fitToHeight="3" orientation="landscape" r:id="rId35"/>
  <tableParts count="1">
    <tablePart r:id="rId3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7"/>
  <sheetViews>
    <sheetView workbookViewId="0">
      <selection activeCell="E31" sqref="E31"/>
    </sheetView>
  </sheetViews>
  <sheetFormatPr defaultColWidth="8.85546875" defaultRowHeight="15" x14ac:dyDescent="0.25"/>
  <cols>
    <col min="1" max="1" width="17.42578125" customWidth="1"/>
    <col min="2" max="2" width="22.140625" customWidth="1"/>
  </cols>
  <sheetData>
    <row r="1" spans="1:2" x14ac:dyDescent="0.25">
      <c r="A1" t="s">
        <v>13</v>
      </c>
      <c r="B1" t="s">
        <v>16</v>
      </c>
    </row>
    <row r="2" spans="1:2" x14ac:dyDescent="0.25">
      <c r="A2" t="s">
        <v>14</v>
      </c>
      <c r="B2" t="s">
        <v>1</v>
      </c>
    </row>
    <row r="3" spans="1:2" x14ac:dyDescent="0.25">
      <c r="A3" t="s">
        <v>15</v>
      </c>
      <c r="B3" t="s">
        <v>7</v>
      </c>
    </row>
    <row r="4" spans="1:2" x14ac:dyDescent="0.25">
      <c r="B4" t="s">
        <v>17</v>
      </c>
    </row>
    <row r="5" spans="1:2" x14ac:dyDescent="0.25">
      <c r="B5" t="s">
        <v>18</v>
      </c>
    </row>
    <row r="6" spans="1:2" x14ac:dyDescent="0.25">
      <c r="B6" t="s">
        <v>19</v>
      </c>
    </row>
    <row r="7" spans="1:2" x14ac:dyDescent="0.25">
      <c r="B7" t="s">
        <v>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3</vt:i4>
      </vt:variant>
    </vt:vector>
  </HeadingPairs>
  <TitlesOfParts>
    <vt:vector size="12" baseType="lpstr">
      <vt:lpstr>JEROZOLIMSKIE 200</vt:lpstr>
      <vt:lpstr>NOWY ŚWIAT 68</vt:lpstr>
      <vt:lpstr>NOWY ŚWIAT 32</vt:lpstr>
      <vt:lpstr>MALCZEWSKIEGO 54</vt:lpstr>
      <vt:lpstr>ŚW. BARBARY 1</vt:lpstr>
      <vt:lpstr>DOMANIEWSKA 35</vt:lpstr>
      <vt:lpstr>NOWOGRODZKA 22</vt:lpstr>
      <vt:lpstr>WSZYSTKIE</vt:lpstr>
      <vt:lpstr>TECHNICZNY</vt:lpstr>
      <vt:lpstr>Nieruchomość</vt:lpstr>
      <vt:lpstr>Powierzchnia</vt:lpstr>
      <vt:lpstr>WSZYSTKIE_LP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Brymora</dc:creator>
  <cp:lastModifiedBy>Jan Grączyński</cp:lastModifiedBy>
  <cp:lastPrinted>2021-07-12T10:35:55Z</cp:lastPrinted>
  <dcterms:created xsi:type="dcterms:W3CDTF">2014-11-28T15:18:39Z</dcterms:created>
  <dcterms:modified xsi:type="dcterms:W3CDTF">2024-04-17T13:21:07Z</dcterms:modified>
</cp:coreProperties>
</file>